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ATA_Jarda\9_VK\Superkombi\90_2023\"/>
    </mc:Choice>
  </mc:AlternateContent>
  <bookViews>
    <workbookView xWindow="180" yWindow="150" windowWidth="9195" windowHeight="8685"/>
  </bookViews>
  <sheets>
    <sheet name="ŽENY" sheetId="1" r:id="rId1"/>
    <sheet name="MUŽI" sheetId="2" r:id="rId2"/>
  </sheets>
  <calcPr calcId="162913"/>
</workbook>
</file>

<file path=xl/calcChain.xml><?xml version="1.0" encoding="utf-8"?>
<calcChain xmlns="http://schemas.openxmlformats.org/spreadsheetml/2006/main">
  <c r="U168" i="2" l="1"/>
  <c r="T168" i="2"/>
  <c r="U234" i="2"/>
  <c r="T234" i="2"/>
  <c r="R228" i="2"/>
  <c r="W244" i="2" l="1"/>
  <c r="V244" i="2"/>
  <c r="W307" i="2" l="1"/>
  <c r="V307" i="2"/>
  <c r="U307" i="2"/>
  <c r="T307" i="2"/>
  <c r="T16" i="1" l="1"/>
  <c r="S16" i="1"/>
  <c r="T18" i="1" l="1"/>
  <c r="S18" i="1"/>
  <c r="T6" i="1"/>
  <c r="S6" i="1"/>
  <c r="W13" i="2"/>
  <c r="V13" i="2"/>
  <c r="W259" i="2"/>
  <c r="V259" i="2"/>
  <c r="W260" i="2"/>
  <c r="V260" i="2"/>
  <c r="W91" i="2"/>
  <c r="V91" i="2"/>
  <c r="W251" i="2"/>
  <c r="V251" i="2"/>
  <c r="U132" i="2"/>
  <c r="T132" i="2"/>
  <c r="U47" i="2"/>
  <c r="T47" i="2"/>
  <c r="U37" i="2"/>
  <c r="T37" i="2"/>
  <c r="W14" i="2"/>
  <c r="V14" i="2"/>
  <c r="U109" i="2"/>
  <c r="T109" i="2"/>
  <c r="U182" i="2"/>
  <c r="T182" i="2"/>
  <c r="W92" i="2"/>
  <c r="V92" i="2"/>
  <c r="U197" i="2"/>
  <c r="T197" i="2"/>
  <c r="U160" i="2"/>
  <c r="T160" i="2"/>
  <c r="W118" i="2"/>
  <c r="V118" i="2"/>
  <c r="U215" i="2"/>
  <c r="T215" i="2"/>
  <c r="W172" i="2"/>
  <c r="V172" i="2"/>
  <c r="U62" i="2"/>
  <c r="T62" i="2"/>
  <c r="U60" i="2"/>
  <c r="T60" i="2"/>
  <c r="W219" i="2"/>
  <c r="V219" i="2"/>
  <c r="U298" i="2"/>
  <c r="T298" i="2"/>
  <c r="U56" i="2"/>
  <c r="T56" i="2"/>
  <c r="W134" i="2"/>
  <c r="V134" i="2"/>
  <c r="U290" i="2"/>
  <c r="T290" i="2"/>
  <c r="U99" i="2"/>
  <c r="T99" i="2"/>
  <c r="W61" i="2"/>
  <c r="V61" i="2"/>
  <c r="U230" i="2"/>
  <c r="T230" i="2"/>
  <c r="W262" i="2"/>
  <c r="V262" i="2"/>
  <c r="U262" i="2"/>
  <c r="T262" i="2"/>
  <c r="W246" i="2"/>
  <c r="W288" i="2"/>
  <c r="V246" i="2"/>
  <c r="U248" i="2"/>
  <c r="T248" i="2"/>
  <c r="U186" i="2"/>
  <c r="T186" i="2"/>
  <c r="U101" i="2"/>
  <c r="T101" i="2"/>
  <c r="U204" i="2"/>
  <c r="T204" i="2"/>
  <c r="U261" i="2"/>
  <c r="T261" i="2"/>
  <c r="U133" i="2"/>
  <c r="T133" i="2"/>
  <c r="U135" i="2"/>
  <c r="T135" i="2"/>
  <c r="U146" i="2"/>
  <c r="T146" i="2"/>
  <c r="U255" i="2"/>
  <c r="T255" i="2"/>
  <c r="U239" i="2"/>
  <c r="T239" i="2"/>
  <c r="U125" i="2"/>
  <c r="T125" i="2"/>
  <c r="U143" i="2"/>
  <c r="T143" i="2"/>
  <c r="U266" i="2"/>
  <c r="T266" i="2"/>
  <c r="U116" i="2"/>
  <c r="T116" i="2"/>
  <c r="U107" i="2"/>
  <c r="T107" i="2"/>
  <c r="U275" i="2"/>
  <c r="T275" i="2"/>
  <c r="U213" i="2"/>
  <c r="T213" i="2"/>
  <c r="U87" i="2"/>
  <c r="T87" i="2"/>
  <c r="U288" i="2"/>
  <c r="T288" i="2"/>
  <c r="V288" i="2"/>
  <c r="W248" i="2" l="1"/>
  <c r="V248" i="2"/>
  <c r="W186" i="2"/>
  <c r="V186" i="2"/>
  <c r="W101" i="2"/>
  <c r="V101" i="2"/>
  <c r="W204" i="2"/>
  <c r="V204" i="2"/>
  <c r="W261" i="2"/>
  <c r="V261" i="2"/>
  <c r="W133" i="2"/>
  <c r="V133" i="2"/>
  <c r="W135" i="2"/>
  <c r="V135" i="2"/>
  <c r="W146" i="2"/>
  <c r="V146" i="2"/>
  <c r="W255" i="2"/>
  <c r="V255" i="2"/>
  <c r="W239" i="2"/>
  <c r="V239" i="2"/>
  <c r="W125" i="2"/>
  <c r="V125" i="2"/>
  <c r="W143" i="2"/>
  <c r="V143" i="2"/>
  <c r="W266" i="2"/>
  <c r="V266" i="2"/>
  <c r="W116" i="2"/>
  <c r="V116" i="2"/>
  <c r="W107" i="2"/>
  <c r="V107" i="2"/>
  <c r="W275" i="2"/>
  <c r="V275" i="2"/>
  <c r="W213" i="2"/>
  <c r="V213" i="2"/>
  <c r="W87" i="2"/>
  <c r="V87" i="2"/>
  <c r="W304" i="2" l="1"/>
  <c r="W306" i="2"/>
  <c r="W299" i="2"/>
  <c r="W302" i="2"/>
  <c r="W268" i="2"/>
  <c r="W301" i="2"/>
  <c r="W305" i="2"/>
  <c r="W297" i="2"/>
  <c r="W295" i="2"/>
  <c r="W296" i="2"/>
  <c r="W303" i="2"/>
  <c r="W294" i="2"/>
  <c r="W293" i="2"/>
  <c r="W289" i="2"/>
  <c r="W270" i="2"/>
  <c r="W291" i="2"/>
  <c r="W298" i="2"/>
  <c r="W281" i="2"/>
  <c r="W292" i="2"/>
  <c r="W284" i="2"/>
  <c r="W285" i="2"/>
  <c r="W264" i="2"/>
  <c r="W290" i="2"/>
  <c r="W286" i="2"/>
  <c r="W276" i="2"/>
  <c r="W267" i="2"/>
  <c r="W278" i="2"/>
  <c r="W263" i="2"/>
  <c r="W221" i="2"/>
  <c r="W279" i="2"/>
  <c r="W257" i="2"/>
  <c r="W280" i="2"/>
  <c r="W252" i="2"/>
  <c r="W258" i="2"/>
  <c r="W274" i="2"/>
  <c r="W250" i="2"/>
  <c r="W234" i="2"/>
  <c r="W247" i="2"/>
  <c r="W173" i="2"/>
  <c r="W269" i="2"/>
  <c r="W273" i="2"/>
  <c r="W202" i="2"/>
  <c r="W283" i="2"/>
  <c r="W287" i="2"/>
  <c r="W282" i="2"/>
  <c r="W265" i="2"/>
  <c r="W164" i="2"/>
  <c r="W190" i="2"/>
  <c r="W217" i="2"/>
  <c r="W253" i="2"/>
  <c r="W249" i="2"/>
  <c r="W235" i="2"/>
  <c r="W224" i="2"/>
  <c r="W236" i="2"/>
  <c r="W256" i="2"/>
  <c r="W272" i="2"/>
  <c r="W206" i="2"/>
  <c r="W228" i="2"/>
  <c r="W237" i="2"/>
  <c r="W226" i="2"/>
  <c r="W211" i="2"/>
  <c r="W218" i="2"/>
  <c r="W229" i="2"/>
  <c r="W209" i="2"/>
  <c r="W238" i="2"/>
  <c r="W207" i="2"/>
  <c r="W271" i="2"/>
  <c r="W242" i="2"/>
  <c r="W212" i="2"/>
  <c r="W195" i="2"/>
  <c r="W233" i="2"/>
  <c r="W220" i="2"/>
  <c r="W196" i="2"/>
  <c r="W127" i="2"/>
  <c r="W201" i="2"/>
  <c r="W208" i="2"/>
  <c r="W203" i="2"/>
  <c r="W245" i="2"/>
  <c r="W230" i="2"/>
  <c r="W193" i="2"/>
  <c r="W199" i="2"/>
  <c r="W198" i="2"/>
  <c r="W182" i="2"/>
  <c r="W157" i="2"/>
  <c r="W216" i="2"/>
  <c r="W232" i="2"/>
  <c r="W191" i="2"/>
  <c r="W227" i="2"/>
  <c r="W165" i="2"/>
  <c r="W187" i="2"/>
  <c r="W181" i="2"/>
  <c r="W183" i="2"/>
  <c r="W231" i="2"/>
  <c r="W185" i="2"/>
  <c r="W215" i="2"/>
  <c r="W214" i="2"/>
  <c r="W148" i="2"/>
  <c r="W243" i="2"/>
  <c r="W240" i="2"/>
  <c r="W222" i="2"/>
  <c r="W117" i="2"/>
  <c r="W200" i="2"/>
  <c r="W150" i="2"/>
  <c r="W169" i="2"/>
  <c r="W223" i="2"/>
  <c r="W192" i="2"/>
  <c r="W105" i="2"/>
  <c r="W163" i="2"/>
  <c r="W178" i="2"/>
  <c r="W154" i="2"/>
  <c r="W179" i="2"/>
  <c r="W166" i="2"/>
  <c r="W161" i="2"/>
  <c r="W300" i="2"/>
  <c r="W151" i="2"/>
  <c r="W85" i="2"/>
  <c r="W158" i="2"/>
  <c r="W153" i="2"/>
  <c r="W155" i="2"/>
  <c r="W124" i="2"/>
  <c r="W136" i="2"/>
  <c r="W174" i="2"/>
  <c r="W188" i="2"/>
  <c r="W171" i="2"/>
  <c r="W170" i="2"/>
  <c r="W241" i="2"/>
  <c r="W147" i="2"/>
  <c r="W129" i="2"/>
  <c r="W168" i="2"/>
  <c r="W225" i="2"/>
  <c r="W140" i="2"/>
  <c r="W141" i="2"/>
  <c r="W159" i="2"/>
  <c r="W160" i="2"/>
  <c r="W162" i="2"/>
  <c r="W176" i="2"/>
  <c r="W83" i="2"/>
  <c r="W103" i="2"/>
  <c r="W184" i="2"/>
  <c r="W144" i="2"/>
  <c r="W149" i="2"/>
  <c r="W139" i="2"/>
  <c r="W156" i="2"/>
  <c r="W205" i="2"/>
  <c r="W137" i="2"/>
  <c r="W197" i="2"/>
  <c r="W113" i="2"/>
  <c r="W177" i="2"/>
  <c r="W189" i="2"/>
  <c r="W175" i="2"/>
  <c r="W114" i="2"/>
  <c r="W119" i="2"/>
  <c r="W110" i="2"/>
  <c r="W72" i="2"/>
  <c r="W123" i="2"/>
  <c r="W142" i="2"/>
  <c r="W108" i="2"/>
  <c r="W132" i="2"/>
  <c r="W128" i="2"/>
  <c r="W152" i="2"/>
  <c r="W210" i="2"/>
  <c r="W106" i="2"/>
  <c r="W120" i="2"/>
  <c r="W167" i="2"/>
  <c r="W254" i="2"/>
  <c r="W98" i="2"/>
  <c r="W89" i="2"/>
  <c r="W112" i="2"/>
  <c r="W115" i="2"/>
  <c r="W99" i="2"/>
  <c r="W138" i="2"/>
  <c r="W82" i="2"/>
  <c r="W130" i="2"/>
  <c r="W73" i="2"/>
  <c r="W194" i="2"/>
  <c r="W54" i="2"/>
  <c r="W94" i="2"/>
  <c r="W86" i="2"/>
  <c r="W145" i="2"/>
  <c r="W109" i="2"/>
  <c r="W67" i="2"/>
  <c r="W180" i="2"/>
  <c r="W96" i="2"/>
  <c r="W126" i="2"/>
  <c r="W111" i="2"/>
  <c r="W71" i="2"/>
  <c r="W95" i="2"/>
  <c r="W65" i="2"/>
  <c r="W66" i="2"/>
  <c r="W60" i="2"/>
  <c r="W131" i="2"/>
  <c r="W75" i="2"/>
  <c r="W79" i="2"/>
  <c r="W121" i="2"/>
  <c r="W122" i="2"/>
  <c r="W90" i="2"/>
  <c r="W102" i="2"/>
  <c r="W70" i="2"/>
  <c r="W76" i="2"/>
  <c r="W88" i="2"/>
  <c r="W63" i="2"/>
  <c r="W58" i="2"/>
  <c r="W69" i="2"/>
  <c r="W53" i="2"/>
  <c r="W64" i="2"/>
  <c r="W74" i="2"/>
  <c r="W84" i="2"/>
  <c r="W80" i="2"/>
  <c r="W77" i="2"/>
  <c r="W78" i="2"/>
  <c r="W81" i="2"/>
  <c r="W57" i="2"/>
  <c r="W97" i="2"/>
  <c r="W93" i="2"/>
  <c r="W42" i="2"/>
  <c r="W43" i="2"/>
  <c r="W56" i="2"/>
  <c r="W51" i="2"/>
  <c r="W25" i="2"/>
  <c r="W49" i="2"/>
  <c r="W104" i="2"/>
  <c r="W59" i="2"/>
  <c r="W31" i="2"/>
  <c r="W48" i="2"/>
  <c r="W62" i="2"/>
  <c r="W38" i="2"/>
  <c r="W68" i="2"/>
  <c r="W29" i="2"/>
  <c r="W41" i="2"/>
  <c r="W46" i="2"/>
  <c r="W44" i="2"/>
  <c r="W33" i="2"/>
  <c r="W30" i="2"/>
  <c r="W23" i="2"/>
  <c r="W37" i="2"/>
  <c r="W24" i="2"/>
  <c r="W39" i="2"/>
  <c r="W40" i="2"/>
  <c r="W35" i="2"/>
  <c r="W277" i="2"/>
  <c r="W47" i="2"/>
  <c r="W28" i="2"/>
  <c r="W34" i="2"/>
  <c r="W18" i="2"/>
  <c r="W21" i="2"/>
  <c r="W22" i="2"/>
  <c r="W19" i="2"/>
  <c r="W36" i="2"/>
  <c r="W27" i="2"/>
  <c r="W32" i="2"/>
  <c r="W10" i="2"/>
  <c r="W45" i="2"/>
  <c r="W100" i="2"/>
  <c r="W15" i="2"/>
  <c r="W52" i="2"/>
  <c r="W8" i="2"/>
  <c r="W16" i="2"/>
  <c r="W26" i="2"/>
  <c r="W17" i="2"/>
  <c r="W20" i="2"/>
  <c r="W11" i="2"/>
  <c r="W55" i="2"/>
  <c r="W9" i="2"/>
  <c r="W12" i="2"/>
  <c r="W50" i="2"/>
  <c r="W7" i="2"/>
  <c r="W6" i="2"/>
  <c r="W5" i="2"/>
  <c r="W4" i="2"/>
  <c r="V18" i="1"/>
  <c r="U18" i="1"/>
  <c r="V6" i="1"/>
  <c r="U6" i="1"/>
  <c r="V25" i="1"/>
  <c r="V22" i="1"/>
  <c r="V21" i="1"/>
  <c r="V19" i="1"/>
  <c r="V23" i="1"/>
  <c r="V20" i="1"/>
  <c r="V17" i="1"/>
  <c r="V15" i="1"/>
  <c r="V16" i="1"/>
  <c r="V12" i="1"/>
  <c r="V9" i="1"/>
  <c r="V13" i="1"/>
  <c r="V14" i="1"/>
  <c r="V11" i="1"/>
  <c r="V8" i="1"/>
  <c r="V10" i="1"/>
  <c r="V4" i="1"/>
  <c r="V7" i="1"/>
  <c r="V5" i="1"/>
  <c r="V24" i="1"/>
  <c r="U24" i="2" l="1"/>
  <c r="T24" i="2"/>
  <c r="V24" i="2" l="1"/>
  <c r="U228" i="2"/>
  <c r="T228" i="2"/>
  <c r="V47" i="2" l="1"/>
  <c r="U177" i="2"/>
  <c r="T177" i="2"/>
  <c r="U221" i="2"/>
  <c r="T221" i="2"/>
  <c r="U170" i="2"/>
  <c r="T170" i="2"/>
  <c r="U157" i="2"/>
  <c r="T157" i="2"/>
  <c r="U36" i="2"/>
  <c r="T36" i="2"/>
  <c r="U32" i="2"/>
  <c r="T32" i="2"/>
  <c r="U127" i="2"/>
  <c r="T127" i="2"/>
  <c r="U70" i="2"/>
  <c r="T70" i="2"/>
  <c r="U115" i="2"/>
  <c r="T115" i="2"/>
  <c r="U236" i="2"/>
  <c r="T236" i="2"/>
  <c r="U192" i="2"/>
  <c r="T192" i="2"/>
  <c r="U139" i="2"/>
  <c r="T139" i="2"/>
  <c r="U209" i="2"/>
  <c r="T209" i="2"/>
  <c r="U18" i="2"/>
  <c r="T18" i="2"/>
  <c r="U294" i="2"/>
  <c r="T294" i="2"/>
  <c r="U299" i="2"/>
  <c r="T299" i="2"/>
  <c r="U17" i="2"/>
  <c r="T17" i="2"/>
  <c r="U153" i="2"/>
  <c r="T153" i="2"/>
  <c r="U33" i="2"/>
  <c r="T33" i="2"/>
  <c r="U150" i="2"/>
  <c r="T150" i="2"/>
  <c r="U102" i="2"/>
  <c r="T102" i="2"/>
  <c r="U231" i="2"/>
  <c r="T231" i="2"/>
  <c r="U106" i="2"/>
  <c r="T106" i="2"/>
  <c r="U284" i="2"/>
  <c r="T284" i="2"/>
  <c r="U202" i="2"/>
  <c r="T202" i="2"/>
  <c r="U136" i="2"/>
  <c r="T136" i="2"/>
  <c r="U201" i="2"/>
  <c r="T201" i="2"/>
  <c r="U242" i="2"/>
  <c r="T242" i="2"/>
  <c r="U291" i="2"/>
  <c r="T291" i="2"/>
  <c r="U66" i="2"/>
  <c r="T66" i="2"/>
  <c r="U76" i="2"/>
  <c r="T76" i="2"/>
  <c r="U218" i="2"/>
  <c r="T218" i="2"/>
  <c r="U120" i="2"/>
  <c r="T120" i="2"/>
  <c r="U40" i="2"/>
  <c r="T40" i="2"/>
  <c r="U137" i="2"/>
  <c r="T137" i="2"/>
  <c r="U162" i="2"/>
  <c r="T162" i="2"/>
  <c r="U245" i="2"/>
  <c r="T245" i="2"/>
  <c r="U11" i="2"/>
  <c r="T11" i="2"/>
  <c r="U8" i="2"/>
  <c r="T8" i="2"/>
  <c r="U189" i="2"/>
  <c r="T189" i="2"/>
  <c r="V234" i="2"/>
  <c r="V168" i="2"/>
  <c r="V132" i="2"/>
  <c r="V37" i="2"/>
  <c r="V109" i="2"/>
  <c r="V182" i="2"/>
  <c r="V197" i="2"/>
  <c r="V215" i="2"/>
  <c r="V62" i="2"/>
  <c r="V60" i="2"/>
  <c r="V298" i="2"/>
  <c r="V290" i="2"/>
  <c r="V99" i="2"/>
  <c r="V230" i="2"/>
  <c r="V136" i="2" l="1"/>
  <c r="V201" i="2"/>
  <c r="V242" i="2"/>
  <c r="V291" i="2"/>
  <c r="V66" i="2"/>
  <c r="V76" i="2"/>
  <c r="V218" i="2"/>
  <c r="V120" i="2"/>
  <c r="V40" i="2"/>
  <c r="V137" i="2"/>
  <c r="V162" i="2"/>
  <c r="V245" i="2"/>
  <c r="V11" i="2"/>
  <c r="V8" i="2"/>
  <c r="V33" i="2"/>
  <c r="T9" i="1"/>
  <c r="S9" i="1"/>
  <c r="T24" i="1"/>
  <c r="S24" i="1"/>
  <c r="U16" i="1"/>
  <c r="U24" i="1"/>
  <c r="U63" i="2" l="1"/>
  <c r="T63" i="2"/>
  <c r="V209" i="2" l="1"/>
  <c r="U247" i="2" l="1"/>
  <c r="T247" i="2"/>
  <c r="U205" i="2"/>
  <c r="T205" i="2"/>
  <c r="U20" i="2"/>
  <c r="T20" i="2"/>
  <c r="U5" i="2"/>
  <c r="T5" i="2"/>
  <c r="U277" i="2"/>
  <c r="U211" i="2"/>
  <c r="U226" i="2"/>
  <c r="T285" i="2"/>
  <c r="T277" i="2"/>
  <c r="T211" i="2"/>
  <c r="T226" i="2"/>
  <c r="T11" i="1"/>
  <c r="S11" i="1"/>
  <c r="V284" i="2"/>
  <c r="V106" i="2"/>
  <c r="V231" i="2"/>
  <c r="V102" i="2"/>
  <c r="V150" i="2"/>
  <c r="V153" i="2"/>
  <c r="V17" i="2"/>
  <c r="V56" i="2"/>
  <c r="V299" i="2"/>
  <c r="V294" i="2"/>
  <c r="V18" i="2"/>
  <c r="V139" i="2"/>
  <c r="V192" i="2"/>
  <c r="V236" i="2"/>
  <c r="V115" i="2"/>
  <c r="V160" i="2"/>
  <c r="V70" i="2"/>
  <c r="V127" i="2"/>
  <c r="V32" i="2"/>
  <c r="V36" i="2"/>
  <c r="V157" i="2"/>
  <c r="V170" i="2"/>
  <c r="V221" i="2"/>
  <c r="V177" i="2"/>
  <c r="V277" i="2" l="1"/>
  <c r="V189" i="2"/>
  <c r="V211" i="2"/>
  <c r="V226" i="2"/>
  <c r="V202" i="2"/>
  <c r="M28" i="1" l="1"/>
  <c r="P28" i="1"/>
  <c r="U11" i="1"/>
  <c r="U9" i="1"/>
  <c r="Q6" i="1" l="1"/>
  <c r="Q18" i="1"/>
  <c r="Q24" i="1"/>
  <c r="Q16" i="1"/>
  <c r="Q9" i="1"/>
  <c r="Q11" i="1"/>
  <c r="T44" i="2"/>
  <c r="U44" i="2"/>
  <c r="V44" i="2" l="1"/>
  <c r="T178" i="2" l="1"/>
  <c r="U178" i="2"/>
  <c r="V178" i="2"/>
  <c r="U65" i="2" l="1"/>
  <c r="T65" i="2"/>
  <c r="U149" i="2"/>
  <c r="T149" i="2"/>
  <c r="U190" i="2"/>
  <c r="T190" i="2"/>
  <c r="U179" i="2"/>
  <c r="T179" i="2"/>
  <c r="U196" i="2"/>
  <c r="T196" i="2"/>
  <c r="U273" i="2"/>
  <c r="T273" i="2"/>
  <c r="U108" i="2"/>
  <c r="T108" i="2"/>
  <c r="U181" i="2"/>
  <c r="T181" i="2"/>
  <c r="U144" i="2"/>
  <c r="T144" i="2"/>
  <c r="U257" i="2"/>
  <c r="T257" i="2"/>
  <c r="U264" i="2"/>
  <c r="T264" i="2"/>
  <c r="U166" i="2"/>
  <c r="T166" i="2"/>
  <c r="U152" i="2"/>
  <c r="T152" i="2"/>
  <c r="U48" i="2"/>
  <c r="T48" i="2"/>
  <c r="U129" i="2"/>
  <c r="T129" i="2"/>
  <c r="U46" i="2"/>
  <c r="T46" i="2"/>
  <c r="V247" i="2"/>
  <c r="V205" i="2"/>
  <c r="V63" i="2"/>
  <c r="V20" i="2"/>
  <c r="V5" i="2"/>
  <c r="V190" i="2"/>
  <c r="V179" i="2"/>
  <c r="V196" i="2"/>
  <c r="V273" i="2"/>
  <c r="V108" i="2"/>
  <c r="V181" i="2"/>
  <c r="V144" i="2"/>
  <c r="V257" i="2"/>
  <c r="V264" i="2"/>
  <c r="V166" i="2"/>
  <c r="V152" i="2"/>
  <c r="V48" i="2"/>
  <c r="V129" i="2"/>
  <c r="V285" i="2"/>
  <c r="U285" i="2"/>
  <c r="N310" i="2" l="1"/>
  <c r="S4" i="1"/>
  <c r="T4" i="1"/>
  <c r="U4" i="1"/>
  <c r="R307" i="2" l="1"/>
  <c r="R13" i="2"/>
  <c r="R260" i="2"/>
  <c r="R251" i="2"/>
  <c r="R14" i="2"/>
  <c r="R244" i="2"/>
  <c r="R118" i="2"/>
  <c r="R134" i="2"/>
  <c r="R259" i="2"/>
  <c r="R91" i="2"/>
  <c r="R92" i="2"/>
  <c r="R172" i="2"/>
  <c r="R219" i="2"/>
  <c r="R61" i="2"/>
  <c r="R246" i="2"/>
  <c r="R186" i="2"/>
  <c r="R248" i="2"/>
  <c r="R204" i="2"/>
  <c r="R101" i="2"/>
  <c r="R133" i="2"/>
  <c r="R261" i="2"/>
  <c r="R146" i="2"/>
  <c r="R135" i="2"/>
  <c r="R239" i="2"/>
  <c r="R255" i="2"/>
  <c r="R125" i="2"/>
  <c r="R266" i="2"/>
  <c r="R143" i="2"/>
  <c r="R107" i="2"/>
  <c r="R116" i="2"/>
  <c r="R213" i="2"/>
  <c r="R275" i="2"/>
  <c r="R288" i="2"/>
  <c r="R87" i="2"/>
  <c r="R262" i="2"/>
  <c r="R47" i="2"/>
  <c r="R24" i="2"/>
  <c r="R62" i="2"/>
  <c r="R109" i="2"/>
  <c r="R37" i="2"/>
  <c r="R132" i="2"/>
  <c r="R168" i="2"/>
  <c r="R215" i="2"/>
  <c r="R197" i="2"/>
  <c r="R182" i="2"/>
  <c r="R234" i="2"/>
  <c r="R60" i="2"/>
  <c r="R290" i="2"/>
  <c r="R298" i="2"/>
  <c r="R230" i="2"/>
  <c r="R99" i="2"/>
  <c r="R136" i="2"/>
  <c r="R242" i="2"/>
  <c r="R201" i="2"/>
  <c r="R66" i="2"/>
  <c r="R291" i="2"/>
  <c r="R218" i="2"/>
  <c r="R76" i="2"/>
  <c r="R40" i="2"/>
  <c r="R120" i="2"/>
  <c r="R162" i="2"/>
  <c r="R137" i="2"/>
  <c r="R11" i="2"/>
  <c r="R245" i="2"/>
  <c r="R33" i="2"/>
  <c r="R8" i="2"/>
  <c r="R209" i="2"/>
  <c r="R277" i="2"/>
  <c r="R211" i="2"/>
  <c r="R226" i="2"/>
  <c r="R179" i="2"/>
  <c r="R273" i="2"/>
  <c r="R108" i="2"/>
  <c r="R144" i="2"/>
  <c r="R152" i="2"/>
  <c r="R129" i="2"/>
  <c r="R295" i="2"/>
  <c r="R187" i="2"/>
  <c r="R84" i="2"/>
  <c r="R44" i="2"/>
  <c r="R235" i="2"/>
  <c r="R161" i="2"/>
  <c r="R282" i="2"/>
  <c r="R94" i="2"/>
  <c r="R247" i="2"/>
  <c r="R106" i="2"/>
  <c r="R302" i="2"/>
  <c r="R173" i="2"/>
  <c r="R229" i="2"/>
  <c r="R198" i="2"/>
  <c r="R128" i="2"/>
  <c r="R71" i="2"/>
  <c r="R280" i="2"/>
  <c r="R141" i="2"/>
  <c r="R300" i="2"/>
  <c r="R176" i="2"/>
  <c r="R78" i="2"/>
  <c r="R240" i="2"/>
  <c r="R114" i="2"/>
  <c r="R98" i="2"/>
  <c r="R189" i="2"/>
  <c r="R202" i="2"/>
  <c r="R196" i="2"/>
  <c r="R181" i="2"/>
  <c r="R264" i="2"/>
  <c r="R48" i="2"/>
  <c r="R241" i="2"/>
  <c r="R272" i="2"/>
  <c r="R19" i="2"/>
  <c r="R203" i="2"/>
  <c r="R77" i="2"/>
  <c r="R53" i="2"/>
  <c r="R256" i="2"/>
  <c r="R207" i="2"/>
  <c r="R124" i="2"/>
  <c r="R150" i="2"/>
  <c r="R113" i="2"/>
  <c r="R155" i="2"/>
  <c r="R296" i="2"/>
  <c r="R159" i="2"/>
  <c r="R69" i="2"/>
  <c r="R88" i="2"/>
  <c r="R220" i="2"/>
  <c r="R270" i="2"/>
  <c r="R169" i="2"/>
  <c r="R21" i="2"/>
  <c r="R193" i="2"/>
  <c r="R145" i="2"/>
  <c r="R57" i="2"/>
  <c r="R28" i="2"/>
  <c r="R30" i="2"/>
  <c r="R16" i="2"/>
  <c r="R17" i="2"/>
  <c r="R171" i="2"/>
  <c r="R299" i="2"/>
  <c r="R110" i="2"/>
  <c r="R23" i="2"/>
  <c r="R119" i="2"/>
  <c r="R112" i="2"/>
  <c r="R79" i="2"/>
  <c r="R42" i="2"/>
  <c r="R27" i="2"/>
  <c r="R18" i="2"/>
  <c r="R227" i="2"/>
  <c r="R140" i="2"/>
  <c r="R83" i="2"/>
  <c r="R65" i="2"/>
  <c r="R95" i="2"/>
  <c r="R147" i="2"/>
  <c r="R25" i="2"/>
  <c r="R97" i="2"/>
  <c r="R206" i="2"/>
  <c r="R64" i="2"/>
  <c r="R281" i="2"/>
  <c r="R103" i="2"/>
  <c r="R139" i="2"/>
  <c r="R192" i="2"/>
  <c r="R267" i="2"/>
  <c r="R82" i="2"/>
  <c r="R236" i="2"/>
  <c r="R212" i="2"/>
  <c r="R199" i="2"/>
  <c r="R188" i="2"/>
  <c r="R22" i="2"/>
  <c r="R208" i="2"/>
  <c r="R265" i="2"/>
  <c r="R306" i="2"/>
  <c r="R26" i="2"/>
  <c r="R151" i="2"/>
  <c r="R224" i="2"/>
  <c r="R293" i="2"/>
  <c r="R75" i="2"/>
  <c r="R15" i="2"/>
  <c r="R58" i="2"/>
  <c r="R115" i="2"/>
  <c r="R104" i="2"/>
  <c r="R243" i="2"/>
  <c r="R89" i="2"/>
  <c r="R160" i="2"/>
  <c r="R131" i="2"/>
  <c r="R41" i="2"/>
  <c r="R214" i="2"/>
  <c r="R158" i="2"/>
  <c r="R268" i="2"/>
  <c r="R156" i="2"/>
  <c r="R86" i="2"/>
  <c r="R274" i="2"/>
  <c r="R70" i="2"/>
  <c r="R34" i="2"/>
  <c r="R222" i="2"/>
  <c r="R10" i="2"/>
  <c r="R191" i="2"/>
  <c r="R301" i="2"/>
  <c r="R237" i="2"/>
  <c r="R163" i="2"/>
  <c r="R154" i="2"/>
  <c r="R73" i="2"/>
  <c r="R117" i="2"/>
  <c r="R165" i="2"/>
  <c r="R279" i="2"/>
  <c r="R286" i="2"/>
  <c r="R184" i="2"/>
  <c r="R90" i="2"/>
  <c r="R127" i="2"/>
  <c r="R269" i="2"/>
  <c r="R205" i="2"/>
  <c r="R105" i="2"/>
  <c r="R35" i="2"/>
  <c r="R43" i="2"/>
  <c r="R55" i="2"/>
  <c r="R180" i="2"/>
  <c r="R45" i="2"/>
  <c r="R223" i="2"/>
  <c r="R46" i="2"/>
  <c r="R174" i="2"/>
  <c r="R216" i="2"/>
  <c r="R51" i="2"/>
  <c r="R32" i="2"/>
  <c r="R68" i="2"/>
  <c r="R297" i="2"/>
  <c r="R287" i="2"/>
  <c r="R39" i="2"/>
  <c r="R80" i="2"/>
  <c r="R121" i="2"/>
  <c r="R36" i="2"/>
  <c r="R6" i="2"/>
  <c r="R9" i="2"/>
  <c r="R194" i="2"/>
  <c r="R284" i="2"/>
  <c r="R166" i="2"/>
  <c r="R183" i="2"/>
  <c r="R252" i="2"/>
  <c r="R148" i="2"/>
  <c r="R231" i="2"/>
  <c r="R74" i="2"/>
  <c r="R289" i="2"/>
  <c r="R54" i="2"/>
  <c r="R278" i="2"/>
  <c r="R178" i="2"/>
  <c r="R81" i="2"/>
  <c r="R96" i="2"/>
  <c r="R238" i="2"/>
  <c r="R153" i="2"/>
  <c r="R138" i="2"/>
  <c r="R56" i="2"/>
  <c r="R283" i="2"/>
  <c r="R63" i="2"/>
  <c r="R93" i="2"/>
  <c r="R157" i="2"/>
  <c r="R38" i="2"/>
  <c r="R170" i="2"/>
  <c r="R29" i="2"/>
  <c r="R253" i="2"/>
  <c r="R20" i="2"/>
  <c r="R263" i="2"/>
  <c r="R5" i="2"/>
  <c r="R271" i="2"/>
  <c r="R50" i="2"/>
  <c r="R195" i="2"/>
  <c r="R233" i="2"/>
  <c r="R167" i="2"/>
  <c r="R4" i="2"/>
  <c r="R12" i="2"/>
  <c r="R258" i="2"/>
  <c r="R31" i="2"/>
  <c r="R276" i="2"/>
  <c r="R303" i="2"/>
  <c r="R100" i="2"/>
  <c r="R232" i="2"/>
  <c r="R7" i="2"/>
  <c r="R304" i="2"/>
  <c r="R225" i="2"/>
  <c r="R85" i="2"/>
  <c r="R126" i="2"/>
  <c r="R175" i="2"/>
  <c r="R52" i="2"/>
  <c r="R122" i="2"/>
  <c r="R59" i="2"/>
  <c r="R210" i="2"/>
  <c r="R254" i="2"/>
  <c r="R130" i="2"/>
  <c r="R221" i="2"/>
  <c r="R292" i="2"/>
  <c r="R217" i="2"/>
  <c r="R177" i="2"/>
  <c r="R285" i="2"/>
  <c r="R190" i="2"/>
  <c r="R257" i="2"/>
  <c r="R49" i="2"/>
  <c r="R250" i="2"/>
  <c r="R164" i="2"/>
  <c r="R102" i="2"/>
  <c r="R249" i="2"/>
  <c r="R185" i="2"/>
  <c r="R123" i="2"/>
  <c r="R200" i="2"/>
  <c r="R72" i="2"/>
  <c r="R111" i="2"/>
  <c r="R149" i="2"/>
  <c r="R67" i="2"/>
  <c r="R142" i="2"/>
  <c r="R294" i="2"/>
  <c r="Q4" i="1"/>
  <c r="V149" i="2"/>
  <c r="V65" i="2"/>
  <c r="V46" i="2"/>
  <c r="T17" i="1" l="1"/>
  <c r="S17" i="1"/>
  <c r="T14" i="1"/>
  <c r="S14" i="1"/>
  <c r="U17" i="1"/>
  <c r="U14" i="1"/>
  <c r="U123" i="2"/>
  <c r="T123" i="2"/>
  <c r="U55" i="2"/>
  <c r="T55" i="2"/>
  <c r="U88" i="2"/>
  <c r="T88" i="2"/>
  <c r="V252" i="2"/>
  <c r="V49" i="2"/>
  <c r="V302" i="2"/>
  <c r="V187" i="2"/>
  <c r="V295" i="2"/>
  <c r="V241" i="2"/>
  <c r="V272" i="2"/>
  <c r="V183" i="2"/>
  <c r="V19" i="2"/>
  <c r="V84" i="2"/>
  <c r="U252" i="2"/>
  <c r="T252" i="2"/>
  <c r="U49" i="2"/>
  <c r="T49" i="2"/>
  <c r="U302" i="2"/>
  <c r="T302" i="2"/>
  <c r="U187" i="2"/>
  <c r="T187" i="2"/>
  <c r="U295" i="2"/>
  <c r="T295" i="2"/>
  <c r="U241" i="2"/>
  <c r="T241" i="2"/>
  <c r="U272" i="2"/>
  <c r="T272" i="2"/>
  <c r="U183" i="2"/>
  <c r="T183" i="2"/>
  <c r="U19" i="2"/>
  <c r="T19" i="2"/>
  <c r="U84" i="2"/>
  <c r="T84" i="2"/>
  <c r="Q14" i="1" l="1"/>
  <c r="Q17" i="1"/>
  <c r="U235" i="2"/>
  <c r="T235" i="2"/>
  <c r="U203" i="2"/>
  <c r="T203" i="2"/>
  <c r="U161" i="2"/>
  <c r="T161" i="2"/>
  <c r="U250" i="2"/>
  <c r="T250" i="2"/>
  <c r="U282" i="2"/>
  <c r="T282" i="2"/>
  <c r="U77" i="2"/>
  <c r="T77" i="2"/>
  <c r="U94" i="2"/>
  <c r="T94" i="2"/>
  <c r="U148" i="2"/>
  <c r="T148" i="2"/>
  <c r="U53" i="2"/>
  <c r="T53" i="2"/>
  <c r="U164" i="2"/>
  <c r="T164" i="2"/>
  <c r="U256" i="2"/>
  <c r="T256" i="2"/>
  <c r="U198" i="2"/>
  <c r="T198" i="2"/>
  <c r="U74" i="2"/>
  <c r="T74" i="2"/>
  <c r="U54" i="2"/>
  <c r="T54" i="2"/>
  <c r="U138" i="2"/>
  <c r="U171" i="2"/>
  <c r="T138" i="2"/>
  <c r="T171" i="2"/>
  <c r="U27" i="2"/>
  <c r="T27" i="2"/>
  <c r="U147" i="2"/>
  <c r="T147" i="2"/>
  <c r="U103" i="2"/>
  <c r="T103" i="2"/>
  <c r="U267" i="2"/>
  <c r="T267" i="2"/>
  <c r="U93" i="2"/>
  <c r="T93" i="2"/>
  <c r="V235" i="2"/>
  <c r="V203" i="2"/>
  <c r="V161" i="2"/>
  <c r="V250" i="2"/>
  <c r="V282" i="2"/>
  <c r="V77" i="2"/>
  <c r="V94" i="2"/>
  <c r="V148" i="2"/>
  <c r="V53" i="2"/>
  <c r="V164" i="2"/>
  <c r="V256" i="2"/>
  <c r="V198" i="2"/>
  <c r="V123" i="2"/>
  <c r="V55" i="2"/>
  <c r="T7" i="1"/>
  <c r="S7" i="1"/>
  <c r="U21" i="2" l="1"/>
  <c r="T21" i="2"/>
  <c r="U173" i="2" l="1"/>
  <c r="T173" i="2"/>
  <c r="U207" i="2"/>
  <c r="T207" i="2"/>
  <c r="U229" i="2"/>
  <c r="T229" i="2"/>
  <c r="U124" i="2"/>
  <c r="T124" i="2"/>
  <c r="U128" i="2"/>
  <c r="T128" i="2"/>
  <c r="U71" i="2"/>
  <c r="T71" i="2"/>
  <c r="U280" i="2"/>
  <c r="T280" i="2"/>
  <c r="U141" i="2"/>
  <c r="T141" i="2"/>
  <c r="U289" i="2"/>
  <c r="T289" i="2"/>
  <c r="U300" i="2"/>
  <c r="T300" i="2"/>
  <c r="U238" i="2"/>
  <c r="T238" i="2"/>
  <c r="U10" i="2"/>
  <c r="T10" i="2"/>
  <c r="U195" i="2"/>
  <c r="T195" i="2"/>
  <c r="U225" i="2"/>
  <c r="T225" i="2"/>
  <c r="T10" i="1" l="1"/>
  <c r="S10" i="1"/>
  <c r="T23" i="1"/>
  <c r="T15" i="1"/>
  <c r="T12" i="1"/>
  <c r="S23" i="1"/>
  <c r="S15" i="1"/>
  <c r="S12" i="1"/>
  <c r="V74" i="2"/>
  <c r="V267" i="2"/>
  <c r="V54" i="2"/>
  <c r="V88" i="2"/>
  <c r="V238" i="2"/>
  <c r="V138" i="2"/>
  <c r="V27" i="2"/>
  <c r="V147" i="2"/>
  <c r="V103" i="2"/>
  <c r="V93" i="2"/>
  <c r="U7" i="1"/>
  <c r="V124" i="2" l="1"/>
  <c r="U23" i="1" l="1"/>
  <c r="U15" i="1"/>
  <c r="U12" i="1"/>
  <c r="V141" i="2"/>
  <c r="V21" i="2"/>
  <c r="V300" i="2"/>
  <c r="V280" i="2"/>
  <c r="V71" i="2"/>
  <c r="V173" i="2"/>
  <c r="V128" i="2"/>
  <c r="V207" i="2"/>
  <c r="V229" i="2"/>
  <c r="V289" i="2"/>
  <c r="Q15" i="1" l="1"/>
  <c r="Q23" i="1"/>
  <c r="Q12" i="1"/>
  <c r="Q7" i="1"/>
  <c r="T8" i="1"/>
  <c r="S8" i="1"/>
  <c r="T13" i="1"/>
  <c r="S13" i="1"/>
  <c r="U8" i="1"/>
  <c r="U13" i="1"/>
  <c r="U10" i="1" l="1"/>
  <c r="V10" i="2" l="1"/>
  <c r="V195" i="2" l="1"/>
  <c r="V225" i="2"/>
  <c r="U176" i="2" l="1"/>
  <c r="T176" i="2"/>
  <c r="U78" i="2"/>
  <c r="T78" i="2"/>
  <c r="U113" i="2"/>
  <c r="T113" i="2"/>
  <c r="U296" i="2"/>
  <c r="T296" i="2"/>
  <c r="U249" i="2"/>
  <c r="T249" i="2"/>
  <c r="U240" i="2"/>
  <c r="T240" i="2"/>
  <c r="U155" i="2"/>
  <c r="T155" i="2"/>
  <c r="U301" i="2"/>
  <c r="T301" i="2"/>
  <c r="U304" i="2"/>
  <c r="T304" i="2"/>
  <c r="U303" i="2"/>
  <c r="T303" i="2"/>
  <c r="U293" i="2"/>
  <c r="T293" i="2"/>
  <c r="U39" i="2"/>
  <c r="T39" i="2"/>
  <c r="U270" i="2"/>
  <c r="T270" i="2"/>
  <c r="U72" i="2"/>
  <c r="T72" i="2"/>
  <c r="U306" i="2"/>
  <c r="T306" i="2"/>
  <c r="U278" i="2"/>
  <c r="T278" i="2"/>
  <c r="U286" i="2"/>
  <c r="T286" i="2"/>
  <c r="U297" i="2"/>
  <c r="T297" i="2"/>
  <c r="U121" i="2"/>
  <c r="T121" i="2"/>
  <c r="U191" i="2"/>
  <c r="T191" i="2"/>
  <c r="U41" i="2"/>
  <c r="T41" i="2"/>
  <c r="U274" i="2"/>
  <c r="T274" i="2"/>
  <c r="U169" i="2"/>
  <c r="T169" i="2"/>
  <c r="U279" i="2"/>
  <c r="T279" i="2"/>
  <c r="U185" i="2"/>
  <c r="T185" i="2"/>
  <c r="U237" i="2"/>
  <c r="T237" i="2"/>
  <c r="U283" i="2"/>
  <c r="T283" i="2"/>
  <c r="U212" i="2"/>
  <c r="T212" i="2"/>
  <c r="U227" i="2"/>
  <c r="T227" i="2"/>
  <c r="U281" i="2"/>
  <c r="T281" i="2"/>
  <c r="U151" i="2"/>
  <c r="T151" i="2"/>
  <c r="U224" i="2"/>
  <c r="T224" i="2"/>
  <c r="U208" i="2"/>
  <c r="T208" i="2"/>
  <c r="U96" i="2"/>
  <c r="T96" i="2"/>
  <c r="U287" i="2"/>
  <c r="T287" i="2"/>
  <c r="U188" i="2"/>
  <c r="T188" i="2"/>
  <c r="U232" i="2"/>
  <c r="T232" i="2"/>
  <c r="U194" i="2"/>
  <c r="T194" i="2"/>
  <c r="U193" i="2"/>
  <c r="T193" i="2"/>
  <c r="U220" i="2"/>
  <c r="T220" i="2"/>
  <c r="U233" i="2"/>
  <c r="T233" i="2"/>
  <c r="U268" i="2"/>
  <c r="T268" i="2"/>
  <c r="U174" i="2"/>
  <c r="T174" i="2"/>
  <c r="U131" i="2"/>
  <c r="T131" i="2"/>
  <c r="U265" i="2"/>
  <c r="T265" i="2"/>
  <c r="U119" i="2"/>
  <c r="T119" i="2"/>
  <c r="U163" i="2"/>
  <c r="T163" i="2"/>
  <c r="U112" i="2"/>
  <c r="T112" i="2"/>
  <c r="U159" i="2"/>
  <c r="T159" i="2"/>
  <c r="U214" i="2"/>
  <c r="T214" i="2"/>
  <c r="U200" i="2"/>
  <c r="T200" i="2"/>
  <c r="U114" i="2"/>
  <c r="T114" i="2"/>
  <c r="U145" i="2"/>
  <c r="T145" i="2"/>
  <c r="U263" i="2"/>
  <c r="T263" i="2"/>
  <c r="U253" i="2"/>
  <c r="T253" i="2"/>
  <c r="U258" i="2"/>
  <c r="T258" i="2"/>
  <c r="U223" i="2"/>
  <c r="T223" i="2"/>
  <c r="U140" i="2"/>
  <c r="T140" i="2"/>
  <c r="U199" i="2"/>
  <c r="T199" i="2"/>
  <c r="U90" i="2"/>
  <c r="T90" i="2"/>
  <c r="U216" i="2"/>
  <c r="T216" i="2"/>
  <c r="U243" i="2"/>
  <c r="T243" i="2"/>
  <c r="U110" i="2"/>
  <c r="T110" i="2"/>
  <c r="U79" i="2"/>
  <c r="T79" i="2"/>
  <c r="U158" i="2"/>
  <c r="T158" i="2"/>
  <c r="U81" i="2"/>
  <c r="T81" i="2"/>
  <c r="U154" i="2"/>
  <c r="T154" i="2"/>
  <c r="U42" i="2"/>
  <c r="T42" i="2"/>
  <c r="U142" i="2"/>
  <c r="T142" i="2"/>
  <c r="U206" i="2"/>
  <c r="T206" i="2"/>
  <c r="U89" i="2"/>
  <c r="T89" i="2"/>
  <c r="U86" i="2"/>
  <c r="T86" i="2"/>
  <c r="U58" i="2"/>
  <c r="T58" i="2"/>
  <c r="U126" i="2"/>
  <c r="T126" i="2"/>
  <c r="U276" i="2"/>
  <c r="T276" i="2"/>
  <c r="U165" i="2"/>
  <c r="T165" i="2"/>
  <c r="U269" i="2"/>
  <c r="T269" i="2"/>
  <c r="U111" i="2"/>
  <c r="T111" i="2"/>
  <c r="U184" i="2"/>
  <c r="T184" i="2"/>
  <c r="U98" i="2"/>
  <c r="T98" i="2"/>
  <c r="U83" i="2"/>
  <c r="T83" i="2"/>
  <c r="U82" i="2"/>
  <c r="T82" i="2"/>
  <c r="U97" i="2"/>
  <c r="T97" i="2"/>
  <c r="U23" i="2"/>
  <c r="T23" i="2"/>
  <c r="U43" i="2"/>
  <c r="T43" i="2"/>
  <c r="U117" i="2"/>
  <c r="T117" i="2"/>
  <c r="U156" i="2"/>
  <c r="T156" i="2"/>
  <c r="U271" i="2"/>
  <c r="T271" i="2"/>
  <c r="U67" i="2"/>
  <c r="T67" i="2"/>
  <c r="U69" i="2"/>
  <c r="T69" i="2"/>
  <c r="U222" i="2"/>
  <c r="T222" i="2"/>
  <c r="U73" i="2"/>
  <c r="T73" i="2"/>
  <c r="U104" i="2"/>
  <c r="T104" i="2"/>
  <c r="U75" i="2"/>
  <c r="T75" i="2"/>
  <c r="U64" i="2"/>
  <c r="T64" i="2"/>
  <c r="U28" i="2"/>
  <c r="T28" i="2"/>
  <c r="U95" i="2"/>
  <c r="T95" i="2"/>
  <c r="U30" i="2"/>
  <c r="T30" i="2"/>
  <c r="U29" i="2"/>
  <c r="T29" i="2"/>
  <c r="U305" i="2"/>
  <c r="T305" i="2"/>
  <c r="U167" i="2"/>
  <c r="T167" i="2"/>
  <c r="U51" i="2"/>
  <c r="T51" i="2"/>
  <c r="U122" i="2"/>
  <c r="T122" i="2"/>
  <c r="U15" i="2"/>
  <c r="T15" i="2"/>
  <c r="U175" i="2"/>
  <c r="T175" i="2"/>
  <c r="U85" i="2"/>
  <c r="T85" i="2"/>
  <c r="U80" i="2"/>
  <c r="T80" i="2"/>
  <c r="U25" i="2"/>
  <c r="T25" i="2"/>
  <c r="U130" i="2"/>
  <c r="T130" i="2"/>
  <c r="U68" i="2"/>
  <c r="T68" i="2"/>
  <c r="U180" i="2"/>
  <c r="T180" i="2"/>
  <c r="U22" i="2"/>
  <c r="T22" i="2"/>
  <c r="U59" i="2"/>
  <c r="T59" i="2"/>
  <c r="U34" i="2"/>
  <c r="T34" i="2"/>
  <c r="U45" i="2"/>
  <c r="T45" i="2"/>
  <c r="U57" i="2"/>
  <c r="T57" i="2"/>
  <c r="U254" i="2"/>
  <c r="T254" i="2"/>
  <c r="U6" i="2"/>
  <c r="T6" i="2"/>
  <c r="U292" i="2"/>
  <c r="T292" i="2"/>
  <c r="U105" i="2"/>
  <c r="T105" i="2"/>
  <c r="U217" i="2"/>
  <c r="T217" i="2"/>
  <c r="U9" i="2"/>
  <c r="T9" i="2"/>
  <c r="U35" i="2"/>
  <c r="T35" i="2"/>
  <c r="U50" i="2"/>
  <c r="T50" i="2"/>
  <c r="U38" i="2"/>
  <c r="T38" i="2"/>
  <c r="U16" i="2"/>
  <c r="T16" i="2"/>
  <c r="U31" i="2"/>
  <c r="T31" i="2"/>
  <c r="U210" i="2"/>
  <c r="T210" i="2"/>
  <c r="U100" i="2"/>
  <c r="T100" i="2"/>
  <c r="U26" i="2"/>
  <c r="T26" i="2"/>
  <c r="U7" i="2"/>
  <c r="T7" i="2"/>
  <c r="U52" i="2"/>
  <c r="T52" i="2"/>
  <c r="U12" i="2"/>
  <c r="T12" i="2"/>
  <c r="U4" i="2"/>
  <c r="T4" i="2"/>
  <c r="T25" i="1"/>
  <c r="T19" i="1"/>
  <c r="T20" i="1"/>
  <c r="T22" i="1"/>
  <c r="T21" i="1"/>
  <c r="T5" i="1"/>
  <c r="S25" i="1"/>
  <c r="S19" i="1"/>
  <c r="S20" i="1"/>
  <c r="S22" i="1"/>
  <c r="S21" i="1"/>
  <c r="S5" i="1"/>
  <c r="V176" i="2" l="1"/>
  <c r="V78" i="2"/>
  <c r="V113" i="2"/>
  <c r="V296" i="2"/>
  <c r="V249" i="2"/>
  <c r="V240" i="2"/>
  <c r="V155" i="2"/>
  <c r="V185" i="2" l="1"/>
  <c r="V114" i="2"/>
  <c r="V159" i="2"/>
  <c r="V98" i="2"/>
  <c r="V69" i="2"/>
  <c r="V145" i="2"/>
  <c r="V30" i="2"/>
  <c r="V25" i="2"/>
  <c r="V38" i="2"/>
  <c r="V283" i="2"/>
  <c r="V72" i="2" l="1"/>
  <c r="V180" i="2" l="1"/>
  <c r="V169" i="2" l="1"/>
  <c r="U21" i="1" l="1"/>
  <c r="V81" i="2"/>
  <c r="V200" i="2"/>
  <c r="V57" i="2"/>
  <c r="V270" i="2"/>
  <c r="V220" i="2"/>
  <c r="V278" i="2"/>
  <c r="V28" i="2" l="1"/>
  <c r="V96" i="2"/>
  <c r="V193" i="2"/>
  <c r="V111" i="2"/>
  <c r="V297" i="2"/>
  <c r="V287" i="2"/>
  <c r="V121" i="2"/>
  <c r="V305" i="2"/>
  <c r="V217" i="2"/>
  <c r="V292" i="2"/>
  <c r="V130" i="2"/>
  <c r="V254" i="2"/>
  <c r="V210" i="2"/>
  <c r="V59" i="2"/>
  <c r="V122" i="2"/>
  <c r="V52" i="2"/>
  <c r="V175" i="2"/>
  <c r="V126" i="2"/>
  <c r="V85" i="2"/>
  <c r="V304" i="2"/>
  <c r="V7" i="2"/>
  <c r="V232" i="2"/>
  <c r="V100" i="2"/>
  <c r="V303" i="2"/>
  <c r="V276" i="2"/>
  <c r="V31" i="2"/>
  <c r="V258" i="2"/>
  <c r="V12" i="2"/>
  <c r="V4" i="2"/>
  <c r="V167" i="2"/>
  <c r="V233" i="2"/>
  <c r="V50" i="2"/>
  <c r="V271" i="2"/>
  <c r="V263" i="2"/>
  <c r="V253" i="2"/>
  <c r="V29" i="2"/>
  <c r="V194" i="2"/>
  <c r="V228" i="2"/>
  <c r="V9" i="2"/>
  <c r="V6" i="2"/>
  <c r="V80" i="2"/>
  <c r="V39" i="2"/>
  <c r="V68" i="2"/>
  <c r="V51" i="2"/>
  <c r="V216" i="2"/>
  <c r="V174" i="2"/>
  <c r="V223" i="2"/>
  <c r="V45" i="2"/>
  <c r="V43" i="2"/>
  <c r="V35" i="2"/>
  <c r="V105" i="2"/>
  <c r="V269" i="2"/>
  <c r="V90" i="2"/>
  <c r="V184" i="2"/>
  <c r="V286" i="2"/>
  <c r="V279" i="2"/>
  <c r="V165" i="2"/>
  <c r="V117" i="2"/>
  <c r="V73" i="2"/>
  <c r="V154" i="2"/>
  <c r="V163" i="2"/>
  <c r="V237" i="2"/>
  <c r="V301" i="2"/>
  <c r="V191" i="2"/>
  <c r="V222" i="2"/>
  <c r="V34" i="2"/>
  <c r="V274" i="2"/>
  <c r="V86" i="2"/>
  <c r="V156" i="2"/>
  <c r="V268" i="2"/>
  <c r="V158" i="2"/>
  <c r="V214" i="2"/>
  <c r="V41" i="2"/>
  <c r="V131" i="2"/>
  <c r="V89" i="2"/>
  <c r="V243" i="2"/>
  <c r="V104" i="2"/>
  <c r="V58" i="2"/>
  <c r="V15" i="2"/>
  <c r="V75" i="2"/>
  <c r="V293" i="2"/>
  <c r="V224" i="2"/>
  <c r="V151" i="2"/>
  <c r="V26" i="2"/>
  <c r="V306" i="2"/>
  <c r="V265" i="2"/>
  <c r="V208" i="2"/>
  <c r="V22" i="2"/>
  <c r="V188" i="2"/>
  <c r="V199" i="2"/>
  <c r="V212" i="2"/>
  <c r="V82" i="2"/>
  <c r="V281" i="2"/>
  <c r="V64" i="2"/>
  <c r="V206" i="2"/>
  <c r="V97" i="2"/>
  <c r="V95" i="2"/>
  <c r="V83" i="2"/>
  <c r="V140" i="2"/>
  <c r="V227" i="2"/>
  <c r="V42" i="2"/>
  <c r="V79" i="2"/>
  <c r="V112" i="2"/>
  <c r="V119" i="2"/>
  <c r="V23" i="2"/>
  <c r="V110" i="2"/>
  <c r="V142" i="2"/>
  <c r="V171" i="2"/>
  <c r="V16" i="2"/>
  <c r="V67" i="2"/>
  <c r="U19" i="1"/>
  <c r="U5" i="1"/>
  <c r="U20" i="1"/>
  <c r="U22" i="1"/>
  <c r="U25" i="1"/>
  <c r="O314" i="2" l="1"/>
  <c r="U28" i="1"/>
  <c r="N32" i="1"/>
  <c r="V310" i="2"/>
  <c r="P307" i="2" s="1"/>
  <c r="S307" i="2" s="1"/>
  <c r="P13" i="2" l="1"/>
  <c r="S13" i="2" s="1"/>
  <c r="P259" i="2"/>
  <c r="S259" i="2" s="1"/>
  <c r="P91" i="2"/>
  <c r="S91" i="2" s="1"/>
  <c r="P260" i="2"/>
  <c r="S260" i="2" s="1"/>
  <c r="P251" i="2"/>
  <c r="S251" i="2" s="1"/>
  <c r="P92" i="2"/>
  <c r="S92" i="2" s="1"/>
  <c r="P14" i="2"/>
  <c r="S14" i="2" s="1"/>
  <c r="P244" i="2"/>
  <c r="S244" i="2" s="1"/>
  <c r="P172" i="2"/>
  <c r="S172" i="2" s="1"/>
  <c r="P118" i="2"/>
  <c r="S118" i="2" s="1"/>
  <c r="P281" i="2"/>
  <c r="S281" i="2" s="1"/>
  <c r="P134" i="2"/>
  <c r="S134" i="2" s="1"/>
  <c r="P219" i="2"/>
  <c r="S219" i="2" s="1"/>
  <c r="P262" i="2"/>
  <c r="S262" i="2" s="1"/>
  <c r="P61" i="2"/>
  <c r="S61" i="2" s="1"/>
  <c r="P288" i="2"/>
  <c r="S288" i="2" s="1"/>
  <c r="P246" i="2"/>
  <c r="S246" i="2" s="1"/>
  <c r="P186" i="2"/>
  <c r="S186" i="2" s="1"/>
  <c r="P248" i="2"/>
  <c r="S248" i="2" s="1"/>
  <c r="P204" i="2"/>
  <c r="S204" i="2" s="1"/>
  <c r="P101" i="2"/>
  <c r="S101" i="2" s="1"/>
  <c r="P133" i="2"/>
  <c r="S133" i="2" s="1"/>
  <c r="P261" i="2"/>
  <c r="S261" i="2" s="1"/>
  <c r="P146" i="2"/>
  <c r="S146" i="2" s="1"/>
  <c r="P135" i="2"/>
  <c r="S135" i="2" s="1"/>
  <c r="P239" i="2"/>
  <c r="S239" i="2" s="1"/>
  <c r="P255" i="2"/>
  <c r="S255" i="2" s="1"/>
  <c r="P125" i="2"/>
  <c r="S125" i="2" s="1"/>
  <c r="P266" i="2"/>
  <c r="S266" i="2" s="1"/>
  <c r="P143" i="2"/>
  <c r="S143" i="2" s="1"/>
  <c r="P107" i="2"/>
  <c r="S107" i="2" s="1"/>
  <c r="P116" i="2"/>
  <c r="S116" i="2" s="1"/>
  <c r="P213" i="2"/>
  <c r="S213" i="2" s="1"/>
  <c r="P275" i="2"/>
  <c r="S275" i="2" s="1"/>
  <c r="P24" i="2"/>
  <c r="S24" i="2" s="1"/>
  <c r="P87" i="2"/>
  <c r="S87" i="2" s="1"/>
  <c r="O6" i="1"/>
  <c r="R6" i="1" s="1"/>
  <c r="O18" i="1"/>
  <c r="R18" i="1" s="1"/>
  <c r="P99" i="2"/>
  <c r="S99" i="2" s="1"/>
  <c r="P60" i="2"/>
  <c r="S60" i="2" s="1"/>
  <c r="P109" i="2"/>
  <c r="S109" i="2" s="1"/>
  <c r="P37" i="2"/>
  <c r="S37" i="2" s="1"/>
  <c r="P230" i="2"/>
  <c r="S230" i="2" s="1"/>
  <c r="P290" i="2"/>
  <c r="S290" i="2" s="1"/>
  <c r="P298" i="2"/>
  <c r="S298" i="2" s="1"/>
  <c r="P62" i="2"/>
  <c r="S62" i="2" s="1"/>
  <c r="P215" i="2"/>
  <c r="S215" i="2" s="1"/>
  <c r="P197" i="2"/>
  <c r="S197" i="2" s="1"/>
  <c r="P182" i="2"/>
  <c r="S182" i="2" s="1"/>
  <c r="P136" i="2"/>
  <c r="S136" i="2" s="1"/>
  <c r="P132" i="2"/>
  <c r="S132" i="2" s="1"/>
  <c r="P168" i="2"/>
  <c r="S168" i="2" s="1"/>
  <c r="P47" i="2"/>
  <c r="S47" i="2" s="1"/>
  <c r="P234" i="2"/>
  <c r="S234" i="2" s="1"/>
  <c r="P242" i="2"/>
  <c r="S242" i="2" s="1"/>
  <c r="P201" i="2"/>
  <c r="S201" i="2" s="1"/>
  <c r="P66" i="2"/>
  <c r="S66" i="2" s="1"/>
  <c r="P291" i="2"/>
  <c r="S291" i="2" s="1"/>
  <c r="P218" i="2"/>
  <c r="S218" i="2" s="1"/>
  <c r="P76" i="2"/>
  <c r="S76" i="2" s="1"/>
  <c r="P40" i="2"/>
  <c r="S40" i="2" s="1"/>
  <c r="P120" i="2"/>
  <c r="S120" i="2" s="1"/>
  <c r="P162" i="2"/>
  <c r="S162" i="2" s="1"/>
  <c r="P137" i="2"/>
  <c r="S137" i="2" s="1"/>
  <c r="P11" i="2"/>
  <c r="S11" i="2" s="1"/>
  <c r="P245" i="2"/>
  <c r="S245" i="2" s="1"/>
  <c r="P33" i="2"/>
  <c r="S33" i="2" s="1"/>
  <c r="P8" i="2"/>
  <c r="S8" i="2" s="1"/>
  <c r="O24" i="1"/>
  <c r="R24" i="1" s="1"/>
  <c r="O16" i="1"/>
  <c r="R16" i="1" s="1"/>
  <c r="P16" i="2"/>
  <c r="S16" i="2" s="1"/>
  <c r="P209" i="2"/>
  <c r="S209" i="2" s="1"/>
  <c r="P28" i="2"/>
  <c r="S28" i="2" s="1"/>
  <c r="P31" i="2"/>
  <c r="S31" i="2" s="1"/>
  <c r="P269" i="2"/>
  <c r="S269" i="2" s="1"/>
  <c r="P104" i="2"/>
  <c r="S104" i="2" s="1"/>
  <c r="P42" i="2"/>
  <c r="S42" i="2" s="1"/>
  <c r="P52" i="2"/>
  <c r="S52" i="2" s="1"/>
  <c r="P39" i="2"/>
  <c r="S39" i="2" s="1"/>
  <c r="P86" i="2"/>
  <c r="S86" i="2" s="1"/>
  <c r="P59" i="2"/>
  <c r="S59" i="2" s="1"/>
  <c r="P194" i="2"/>
  <c r="S194" i="2" s="1"/>
  <c r="P301" i="2"/>
  <c r="S301" i="2" s="1"/>
  <c r="P188" i="2"/>
  <c r="S188" i="2" s="1"/>
  <c r="P287" i="2"/>
  <c r="S287" i="2" s="1"/>
  <c r="P233" i="2"/>
  <c r="S233" i="2" s="1"/>
  <c r="P286" i="2"/>
  <c r="S286" i="2" s="1"/>
  <c r="P217" i="2"/>
  <c r="S217" i="2" s="1"/>
  <c r="P126" i="2"/>
  <c r="S126" i="2" s="1"/>
  <c r="P50" i="2"/>
  <c r="S50" i="2" s="1"/>
  <c r="P51" i="2"/>
  <c r="S51" i="2" s="1"/>
  <c r="P117" i="2"/>
  <c r="S117" i="2" s="1"/>
  <c r="P158" i="2"/>
  <c r="S158" i="2" s="1"/>
  <c r="P151" i="2"/>
  <c r="S151" i="2" s="1"/>
  <c r="P64" i="2"/>
  <c r="S64" i="2" s="1"/>
  <c r="P171" i="2"/>
  <c r="S171" i="2" s="1"/>
  <c r="P130" i="2"/>
  <c r="S130" i="2" s="1"/>
  <c r="P100" i="2"/>
  <c r="S100" i="2" s="1"/>
  <c r="P43" i="2"/>
  <c r="S43" i="2" s="1"/>
  <c r="P89" i="2"/>
  <c r="S89" i="2" s="1"/>
  <c r="P208" i="2"/>
  <c r="S208" i="2" s="1"/>
  <c r="P83" i="2"/>
  <c r="S83" i="2" s="1"/>
  <c r="P297" i="2"/>
  <c r="S297" i="2" s="1"/>
  <c r="P232" i="2"/>
  <c r="S232" i="2" s="1"/>
  <c r="P167" i="2"/>
  <c r="S167" i="2" s="1"/>
  <c r="P29" i="2"/>
  <c r="S29" i="2" s="1"/>
  <c r="P80" i="2"/>
  <c r="S80" i="2" s="1"/>
  <c r="P45" i="2"/>
  <c r="S45" i="2" s="1"/>
  <c r="P274" i="2"/>
  <c r="S274" i="2" s="1"/>
  <c r="P131" i="2"/>
  <c r="S131" i="2" s="1"/>
  <c r="P75" i="2"/>
  <c r="S75" i="2" s="1"/>
  <c r="P265" i="2"/>
  <c r="S265" i="2" s="1"/>
  <c r="P82" i="2"/>
  <c r="S82" i="2" s="1"/>
  <c r="P23" i="2"/>
  <c r="S23" i="2" s="1"/>
  <c r="P96" i="2"/>
  <c r="S96" i="2" s="1"/>
  <c r="P292" i="2"/>
  <c r="S292" i="2" s="1"/>
  <c r="P85" i="2"/>
  <c r="S85" i="2" s="1"/>
  <c r="P258" i="2"/>
  <c r="S258" i="2" s="1"/>
  <c r="P271" i="2"/>
  <c r="S271" i="2" s="1"/>
  <c r="P228" i="2"/>
  <c r="S228" i="2" s="1"/>
  <c r="P216" i="2"/>
  <c r="S216" i="2" s="1"/>
  <c r="P90" i="2"/>
  <c r="S90" i="2" s="1"/>
  <c r="P73" i="2"/>
  <c r="S73" i="2" s="1"/>
  <c r="P191" i="2"/>
  <c r="S191" i="2" s="1"/>
  <c r="P214" i="2"/>
  <c r="S214" i="2" s="1"/>
  <c r="P58" i="2"/>
  <c r="S58" i="2" s="1"/>
  <c r="P26" i="2"/>
  <c r="S26" i="2" s="1"/>
  <c r="P199" i="2"/>
  <c r="S199" i="2" s="1"/>
  <c r="P206" i="2"/>
  <c r="S206" i="2" s="1"/>
  <c r="P79" i="2"/>
  <c r="S79" i="2" s="1"/>
  <c r="P150" i="2"/>
  <c r="S150" i="2" s="1"/>
  <c r="P294" i="2"/>
  <c r="S294" i="2" s="1"/>
  <c r="P284" i="2"/>
  <c r="S284" i="2" s="1"/>
  <c r="P231" i="2"/>
  <c r="S231" i="2" s="1"/>
  <c r="P102" i="2"/>
  <c r="S102" i="2" s="1"/>
  <c r="P153" i="2"/>
  <c r="S153" i="2" s="1"/>
  <c r="P56" i="2"/>
  <c r="S56" i="2" s="1"/>
  <c r="P160" i="2"/>
  <c r="S160" i="2" s="1"/>
  <c r="P36" i="2"/>
  <c r="S36" i="2" s="1"/>
  <c r="P170" i="2"/>
  <c r="S170" i="2" s="1"/>
  <c r="P221" i="2"/>
  <c r="S221" i="2" s="1"/>
  <c r="P177" i="2"/>
  <c r="S177" i="2" s="1"/>
  <c r="P32" i="2"/>
  <c r="S32" i="2" s="1"/>
  <c r="P236" i="2"/>
  <c r="S236" i="2" s="1"/>
  <c r="P192" i="2"/>
  <c r="S192" i="2" s="1"/>
  <c r="P299" i="2"/>
  <c r="S299" i="2" s="1"/>
  <c r="P157" i="2"/>
  <c r="S157" i="2" s="1"/>
  <c r="P127" i="2"/>
  <c r="S127" i="2" s="1"/>
  <c r="P18" i="2"/>
  <c r="S18" i="2" s="1"/>
  <c r="P115" i="2"/>
  <c r="S115" i="2" s="1"/>
  <c r="P17" i="2"/>
  <c r="S17" i="2" s="1"/>
  <c r="P106" i="2"/>
  <c r="S106" i="2" s="1"/>
  <c r="P70" i="2"/>
  <c r="S70" i="2" s="1"/>
  <c r="P139" i="2"/>
  <c r="S139" i="2" s="1"/>
  <c r="P202" i="2"/>
  <c r="S202" i="2" s="1"/>
  <c r="P189" i="2"/>
  <c r="S189" i="2" s="1"/>
  <c r="P211" i="2"/>
  <c r="S211" i="2" s="1"/>
  <c r="P226" i="2"/>
  <c r="S226" i="2" s="1"/>
  <c r="P277" i="2"/>
  <c r="S277" i="2" s="1"/>
  <c r="P44" i="2"/>
  <c r="S44" i="2" s="1"/>
  <c r="P178" i="2"/>
  <c r="S178" i="2" s="1"/>
  <c r="P166" i="2"/>
  <c r="S166" i="2" s="1"/>
  <c r="P257" i="2"/>
  <c r="S257" i="2" s="1"/>
  <c r="P273" i="2"/>
  <c r="S273" i="2" s="1"/>
  <c r="P205" i="2"/>
  <c r="S205" i="2" s="1"/>
  <c r="P285" i="2"/>
  <c r="S285" i="2" s="1"/>
  <c r="P152" i="2"/>
  <c r="S152" i="2" s="1"/>
  <c r="P108" i="2"/>
  <c r="S108" i="2" s="1"/>
  <c r="P190" i="2"/>
  <c r="S190" i="2" s="1"/>
  <c r="P63" i="2"/>
  <c r="S63" i="2" s="1"/>
  <c r="P48" i="2"/>
  <c r="S48" i="2" s="1"/>
  <c r="P264" i="2"/>
  <c r="S264" i="2" s="1"/>
  <c r="P181" i="2"/>
  <c r="S181" i="2" s="1"/>
  <c r="P179" i="2"/>
  <c r="S179" i="2" s="1"/>
  <c r="P20" i="2"/>
  <c r="S20" i="2" s="1"/>
  <c r="P247" i="2"/>
  <c r="S247" i="2" s="1"/>
  <c r="P129" i="2"/>
  <c r="S129" i="2" s="1"/>
  <c r="P144" i="2"/>
  <c r="S144" i="2" s="1"/>
  <c r="P196" i="2"/>
  <c r="S196" i="2" s="1"/>
  <c r="P5" i="2"/>
  <c r="S5" i="2" s="1"/>
  <c r="P65" i="2"/>
  <c r="S65" i="2" s="1"/>
  <c r="P46" i="2"/>
  <c r="S46" i="2" s="1"/>
  <c r="P149" i="2"/>
  <c r="S149" i="2" s="1"/>
  <c r="P84" i="2"/>
  <c r="S84" i="2" s="1"/>
  <c r="P272" i="2"/>
  <c r="S272" i="2" s="1"/>
  <c r="P302" i="2"/>
  <c r="S302" i="2" s="1"/>
  <c r="P19" i="2"/>
  <c r="S19" i="2" s="1"/>
  <c r="P241" i="2"/>
  <c r="S241" i="2" s="1"/>
  <c r="P49" i="2"/>
  <c r="S49" i="2" s="1"/>
  <c r="P183" i="2"/>
  <c r="S183" i="2" s="1"/>
  <c r="P295" i="2"/>
  <c r="S295" i="2" s="1"/>
  <c r="P252" i="2"/>
  <c r="S252" i="2" s="1"/>
  <c r="P187" i="2"/>
  <c r="S187" i="2" s="1"/>
  <c r="P198" i="2"/>
  <c r="S198" i="2" s="1"/>
  <c r="P148" i="2"/>
  <c r="S148" i="2" s="1"/>
  <c r="P250" i="2"/>
  <c r="S250" i="2" s="1"/>
  <c r="P256" i="2"/>
  <c r="S256" i="2" s="1"/>
  <c r="P94" i="2"/>
  <c r="S94" i="2" s="1"/>
  <c r="P161" i="2"/>
  <c r="S161" i="2" s="1"/>
  <c r="P55" i="2"/>
  <c r="S55" i="2" s="1"/>
  <c r="P164" i="2"/>
  <c r="S164" i="2" s="1"/>
  <c r="P77" i="2"/>
  <c r="S77" i="2" s="1"/>
  <c r="P203" i="2"/>
  <c r="S203" i="2" s="1"/>
  <c r="P123" i="2"/>
  <c r="S123" i="2" s="1"/>
  <c r="P53" i="2"/>
  <c r="S53" i="2" s="1"/>
  <c r="P282" i="2"/>
  <c r="S282" i="2" s="1"/>
  <c r="P235" i="2"/>
  <c r="S235" i="2" s="1"/>
  <c r="P93" i="2"/>
  <c r="S93" i="2" s="1"/>
  <c r="P27" i="2"/>
  <c r="S27" i="2" s="1"/>
  <c r="P88" i="2"/>
  <c r="S88" i="2" s="1"/>
  <c r="P147" i="2"/>
  <c r="S147" i="2" s="1"/>
  <c r="P74" i="2"/>
  <c r="S74" i="2" s="1"/>
  <c r="P103" i="2"/>
  <c r="S103" i="2" s="1"/>
  <c r="P238" i="2"/>
  <c r="S238" i="2" s="1"/>
  <c r="P267" i="2"/>
  <c r="S267" i="2" s="1"/>
  <c r="P138" i="2"/>
  <c r="S138" i="2" s="1"/>
  <c r="P54" i="2"/>
  <c r="S54" i="2" s="1"/>
  <c r="P124" i="2"/>
  <c r="S124" i="2" s="1"/>
  <c r="P229" i="2"/>
  <c r="S229" i="2" s="1"/>
  <c r="P71" i="2"/>
  <c r="S71" i="2" s="1"/>
  <c r="P21" i="2"/>
  <c r="S21" i="2" s="1"/>
  <c r="P207" i="2"/>
  <c r="S207" i="2" s="1"/>
  <c r="P280" i="2"/>
  <c r="S280" i="2" s="1"/>
  <c r="P141" i="2"/>
  <c r="S141" i="2" s="1"/>
  <c r="P128" i="2"/>
  <c r="S128" i="2" s="1"/>
  <c r="P289" i="2"/>
  <c r="S289" i="2" s="1"/>
  <c r="P173" i="2"/>
  <c r="S173" i="2" s="1"/>
  <c r="P300" i="2"/>
  <c r="S300" i="2" s="1"/>
  <c r="P10" i="2"/>
  <c r="S10" i="2" s="1"/>
  <c r="P195" i="2"/>
  <c r="S195" i="2" s="1"/>
  <c r="P225" i="2"/>
  <c r="S225" i="2" s="1"/>
  <c r="P296" i="2"/>
  <c r="S296" i="2" s="1"/>
  <c r="P155" i="2"/>
  <c r="S155" i="2" s="1"/>
  <c r="P176" i="2"/>
  <c r="S176" i="2" s="1"/>
  <c r="P249" i="2"/>
  <c r="S249" i="2" s="1"/>
  <c r="P78" i="2"/>
  <c r="S78" i="2" s="1"/>
  <c r="P240" i="2"/>
  <c r="S240" i="2" s="1"/>
  <c r="P113" i="2"/>
  <c r="S113" i="2" s="1"/>
  <c r="P283" i="2"/>
  <c r="S283" i="2" s="1"/>
  <c r="P30" i="2"/>
  <c r="S30" i="2" s="1"/>
  <c r="P98" i="2"/>
  <c r="S98" i="2" s="1"/>
  <c r="P38" i="2"/>
  <c r="S38" i="2" s="1"/>
  <c r="P145" i="2"/>
  <c r="S145" i="2" s="1"/>
  <c r="P159" i="2"/>
  <c r="S159" i="2" s="1"/>
  <c r="P114" i="2"/>
  <c r="S114" i="2" s="1"/>
  <c r="P25" i="2"/>
  <c r="S25" i="2" s="1"/>
  <c r="P69" i="2"/>
  <c r="S69" i="2" s="1"/>
  <c r="P185" i="2"/>
  <c r="S185" i="2" s="1"/>
  <c r="P72" i="2"/>
  <c r="S72" i="2" s="1"/>
  <c r="P180" i="2"/>
  <c r="S180" i="2" s="1"/>
  <c r="P169" i="2"/>
  <c r="S169" i="2" s="1"/>
  <c r="P278" i="2"/>
  <c r="S278" i="2" s="1"/>
  <c r="P200" i="2"/>
  <c r="S200" i="2" s="1"/>
  <c r="P57" i="2"/>
  <c r="S57" i="2" s="1"/>
  <c r="P270" i="2"/>
  <c r="S270" i="2" s="1"/>
  <c r="P220" i="2"/>
  <c r="S220" i="2" s="1"/>
  <c r="P81" i="2"/>
  <c r="S81" i="2" s="1"/>
  <c r="P193" i="2"/>
  <c r="S193" i="2" s="1"/>
  <c r="P121" i="2"/>
  <c r="S121" i="2" s="1"/>
  <c r="P254" i="2"/>
  <c r="S254" i="2" s="1"/>
  <c r="P122" i="2"/>
  <c r="S122" i="2" s="1"/>
  <c r="P304" i="2"/>
  <c r="S304" i="2" s="1"/>
  <c r="P303" i="2"/>
  <c r="S303" i="2" s="1"/>
  <c r="P12" i="2"/>
  <c r="S12" i="2" s="1"/>
  <c r="P263" i="2"/>
  <c r="S263" i="2" s="1"/>
  <c r="P9" i="2"/>
  <c r="S9" i="2" s="1"/>
  <c r="P68" i="2"/>
  <c r="S68" i="2" s="1"/>
  <c r="P174" i="2"/>
  <c r="S174" i="2" s="1"/>
  <c r="P35" i="2"/>
  <c r="S35" i="2" s="1"/>
  <c r="P279" i="2"/>
  <c r="S279" i="2" s="1"/>
  <c r="P154" i="2"/>
  <c r="S154" i="2" s="1"/>
  <c r="P237" i="2"/>
  <c r="S237" i="2" s="1"/>
  <c r="P222" i="2"/>
  <c r="S222" i="2" s="1"/>
  <c r="P156" i="2"/>
  <c r="S156" i="2" s="1"/>
  <c r="P41" i="2"/>
  <c r="S41" i="2" s="1"/>
  <c r="P293" i="2"/>
  <c r="S293" i="2" s="1"/>
  <c r="P306" i="2"/>
  <c r="S306" i="2" s="1"/>
  <c r="P212" i="2"/>
  <c r="S212" i="2" s="1"/>
  <c r="P97" i="2"/>
  <c r="S97" i="2" s="1"/>
  <c r="P140" i="2"/>
  <c r="S140" i="2" s="1"/>
  <c r="P112" i="2"/>
  <c r="S112" i="2" s="1"/>
  <c r="P110" i="2"/>
  <c r="S110" i="2" s="1"/>
  <c r="P67" i="2"/>
  <c r="S67" i="2" s="1"/>
  <c r="P111" i="2"/>
  <c r="S111" i="2" s="1"/>
  <c r="P210" i="2"/>
  <c r="S210" i="2" s="1"/>
  <c r="P175" i="2"/>
  <c r="S175" i="2" s="1"/>
  <c r="P7" i="2"/>
  <c r="S7" i="2" s="1"/>
  <c r="P276" i="2"/>
  <c r="S276" i="2" s="1"/>
  <c r="P4" i="2"/>
  <c r="S4" i="2" s="1"/>
  <c r="P253" i="2"/>
  <c r="S253" i="2" s="1"/>
  <c r="P6" i="2"/>
  <c r="S6" i="2" s="1"/>
  <c r="P223" i="2"/>
  <c r="S223" i="2" s="1"/>
  <c r="P105" i="2"/>
  <c r="S105" i="2" s="1"/>
  <c r="P184" i="2"/>
  <c r="S184" i="2" s="1"/>
  <c r="P165" i="2"/>
  <c r="S165" i="2" s="1"/>
  <c r="P163" i="2"/>
  <c r="S163" i="2" s="1"/>
  <c r="P34" i="2"/>
  <c r="S34" i="2" s="1"/>
  <c r="P268" i="2"/>
  <c r="S268" i="2" s="1"/>
  <c r="P243" i="2"/>
  <c r="S243" i="2" s="1"/>
  <c r="P15" i="2"/>
  <c r="S15" i="2" s="1"/>
  <c r="P224" i="2"/>
  <c r="S224" i="2" s="1"/>
  <c r="P22" i="2"/>
  <c r="S22" i="2" s="1"/>
  <c r="P95" i="2"/>
  <c r="S95" i="2" s="1"/>
  <c r="P227" i="2"/>
  <c r="S227" i="2" s="1"/>
  <c r="P119" i="2"/>
  <c r="S119" i="2" s="1"/>
  <c r="P142" i="2"/>
  <c r="S142" i="2" s="1"/>
  <c r="O9" i="1"/>
  <c r="R9" i="1" s="1"/>
  <c r="O11" i="1"/>
  <c r="R11" i="1" s="1"/>
  <c r="O4" i="1"/>
  <c r="R4" i="1" s="1"/>
  <c r="O17" i="1"/>
  <c r="R17" i="1" s="1"/>
  <c r="O14" i="1"/>
  <c r="R14" i="1" s="1"/>
  <c r="O7" i="1"/>
  <c r="R7" i="1" s="1"/>
  <c r="O12" i="1"/>
  <c r="R12" i="1" s="1"/>
  <c r="O15" i="1"/>
  <c r="R15" i="1" s="1"/>
  <c r="O23" i="1"/>
  <c r="R23" i="1" s="1"/>
  <c r="O10" i="1"/>
  <c r="O8" i="1"/>
  <c r="O13" i="1"/>
  <c r="O21" i="1"/>
  <c r="O25" i="1"/>
  <c r="O22" i="1"/>
  <c r="O20" i="1"/>
  <c r="O5" i="1"/>
  <c r="O19" i="1"/>
  <c r="R305" i="2"/>
  <c r="Q10" i="1" l="1"/>
  <c r="R10" i="1" s="1"/>
  <c r="Q13" i="1"/>
  <c r="R13" i="1" s="1"/>
  <c r="Q8" i="1"/>
  <c r="R8" i="1" s="1"/>
  <c r="Q5" i="1"/>
  <c r="R5" i="1" s="1"/>
  <c r="P305" i="2"/>
  <c r="S305" i="2" s="1"/>
  <c r="Q21" i="1"/>
  <c r="R21" i="1" s="1"/>
  <c r="Q20" i="1"/>
  <c r="R20" i="1" s="1"/>
  <c r="Q19" i="1"/>
  <c r="R19" i="1" s="1"/>
  <c r="Q25" i="1"/>
  <c r="R25" i="1" s="1"/>
  <c r="Q22" i="1"/>
  <c r="R22" i="1" s="1"/>
</calcChain>
</file>

<file path=xl/comments1.xml><?xml version="1.0" encoding="utf-8"?>
<comments xmlns="http://schemas.openxmlformats.org/spreadsheetml/2006/main">
  <authors>
    <author>JV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JV: včetně proběhlého posledního ročníku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Jarda</author>
  </authors>
  <commentList>
    <comment ref="H3" authorId="0" shapeId="0">
      <text>
        <r>
          <rPr>
            <b/>
            <sz val="8"/>
            <color indexed="81"/>
            <rFont val="Tahoma"/>
            <family val="2"/>
            <charset val="238"/>
          </rPr>
          <t>Jarda:</t>
        </r>
        <r>
          <rPr>
            <sz val="8"/>
            <color indexed="81"/>
            <rFont val="Tahoma"/>
            <family val="2"/>
            <charset val="238"/>
          </rPr>
          <t xml:space="preserve">
včetně posledního
 proběhlého ročníku VK</t>
        </r>
      </text>
    </comment>
  </commentList>
</comments>
</file>

<file path=xl/sharedStrings.xml><?xml version="1.0" encoding="utf-8"?>
<sst xmlns="http://schemas.openxmlformats.org/spreadsheetml/2006/main" count="383" uniqueCount="363">
  <si>
    <t>startovní číslo</t>
  </si>
  <si>
    <t>příjmení a jméno</t>
  </si>
  <si>
    <t>počet startů</t>
  </si>
  <si>
    <t>datum
narození</t>
  </si>
  <si>
    <t>ročník
narození</t>
  </si>
  <si>
    <t>čas</t>
  </si>
  <si>
    <t>čas letos
versus
čas vloni
+ zhoršení
- zlepšení</t>
  </si>
  <si>
    <t>body - věk</t>
  </si>
  <si>
    <t>body - čas</t>
  </si>
  <si>
    <t>body celkem
(věk + čas)</t>
  </si>
  <si>
    <t>body-věk</t>
  </si>
  <si>
    <t>pomocné výpočty
 a hodnoty</t>
  </si>
  <si>
    <r>
      <rPr>
        <b/>
        <sz val="10"/>
        <rFont val="Arial"/>
        <family val="2"/>
        <charset val="238"/>
      </rPr>
      <t>ROČŇÁKOVÁ</t>
    </r>
    <r>
      <rPr>
        <sz val="10"/>
        <rFont val="Arial"/>
        <family val="2"/>
        <charset val="238"/>
      </rPr>
      <t xml:space="preserve">  Miloslava</t>
    </r>
  </si>
  <si>
    <r>
      <rPr>
        <b/>
        <sz val="10"/>
        <rFont val="Arial"/>
        <family val="2"/>
        <charset val="238"/>
      </rPr>
      <t>DVORSKÁ</t>
    </r>
    <r>
      <rPr>
        <sz val="10"/>
        <rFont val="Arial"/>
        <family val="2"/>
        <charset val="238"/>
      </rPr>
      <t xml:space="preserve"> Hana        </t>
    </r>
  </si>
  <si>
    <r>
      <rPr>
        <b/>
        <sz val="10"/>
        <rFont val="Arial"/>
        <family val="2"/>
        <charset val="238"/>
      </rPr>
      <t>JANSOVÁ</t>
    </r>
    <r>
      <rPr>
        <sz val="10"/>
        <rFont val="Arial"/>
        <family val="2"/>
        <charset val="238"/>
      </rPr>
      <t xml:space="preserve">  Jitka</t>
    </r>
  </si>
  <si>
    <r>
      <rPr>
        <b/>
        <sz val="10"/>
        <rFont val="Arial"/>
        <family val="2"/>
        <charset val="238"/>
      </rPr>
      <t>PILAŘOVÁ</t>
    </r>
    <r>
      <rPr>
        <sz val="10"/>
        <rFont val="Arial"/>
        <family val="2"/>
        <charset val="238"/>
      </rPr>
      <t xml:space="preserve">  Ivana</t>
    </r>
  </si>
  <si>
    <r>
      <rPr>
        <b/>
        <sz val="10"/>
        <rFont val="Arial"/>
        <family val="2"/>
        <charset val="238"/>
      </rPr>
      <t>MÍKOVÁ</t>
    </r>
    <r>
      <rPr>
        <sz val="10"/>
        <rFont val="Arial"/>
        <family val="2"/>
        <charset val="238"/>
      </rPr>
      <t xml:space="preserve"> Zuzana</t>
    </r>
  </si>
  <si>
    <r>
      <rPr>
        <b/>
        <sz val="10"/>
        <rFont val="Arial"/>
        <family val="2"/>
        <charset val="238"/>
      </rPr>
      <t>KOUBKOVÁ</t>
    </r>
    <r>
      <rPr>
        <sz val="10"/>
        <rFont val="Arial"/>
        <family val="2"/>
        <charset val="238"/>
      </rPr>
      <t xml:space="preserve">  Ilona   </t>
    </r>
  </si>
  <si>
    <r>
      <rPr>
        <b/>
        <sz val="10"/>
        <rFont val="Arial"/>
        <family val="2"/>
        <charset val="238"/>
      </rPr>
      <t>VALENTOVÁ</t>
    </r>
    <r>
      <rPr>
        <sz val="10"/>
        <rFont val="Arial"/>
        <family val="2"/>
        <charset val="238"/>
      </rPr>
      <t xml:space="preserve">  Zita</t>
    </r>
  </si>
  <si>
    <r>
      <rPr>
        <b/>
        <sz val="10"/>
        <rFont val="Arial"/>
        <family val="2"/>
        <charset val="238"/>
      </rPr>
      <t>ŠENKOVÁ</t>
    </r>
    <r>
      <rPr>
        <sz val="10"/>
        <rFont val="Arial"/>
        <family val="2"/>
        <charset val="238"/>
      </rPr>
      <t xml:space="preserve">  Hana</t>
    </r>
  </si>
  <si>
    <r>
      <rPr>
        <b/>
        <sz val="10"/>
        <rFont val="Arial"/>
        <family val="2"/>
        <charset val="238"/>
      </rPr>
      <t>KADEŘÁBKOVÁ</t>
    </r>
    <r>
      <rPr>
        <sz val="10"/>
        <rFont val="Arial"/>
        <family val="2"/>
        <charset val="238"/>
      </rPr>
      <t xml:space="preserve"> Vanda</t>
    </r>
  </si>
  <si>
    <r>
      <rPr>
        <b/>
        <sz val="10"/>
        <rFont val="Arial"/>
        <family val="2"/>
        <charset val="238"/>
      </rPr>
      <t>VONÁŠEK</t>
    </r>
    <r>
      <rPr>
        <sz val="10"/>
        <rFont val="Arial"/>
        <family val="2"/>
        <charset val="238"/>
      </rPr>
      <t xml:space="preserve">  Josef</t>
    </r>
  </si>
  <si>
    <r>
      <rPr>
        <b/>
        <sz val="10"/>
        <rFont val="Arial"/>
        <family val="2"/>
        <charset val="238"/>
      </rPr>
      <t>ŠPERLING</t>
    </r>
    <r>
      <rPr>
        <sz val="10"/>
        <rFont val="Arial"/>
        <family val="2"/>
        <charset val="238"/>
      </rPr>
      <t xml:space="preserve">  Ivan</t>
    </r>
  </si>
  <si>
    <r>
      <rPr>
        <b/>
        <sz val="10"/>
        <rFont val="Arial"/>
        <family val="2"/>
        <charset val="238"/>
      </rPr>
      <t>POHORSKÝ</t>
    </r>
    <r>
      <rPr>
        <sz val="10"/>
        <rFont val="Arial"/>
        <family val="2"/>
        <charset val="238"/>
      </rPr>
      <t xml:space="preserve">  Ivan</t>
    </r>
  </si>
  <si>
    <r>
      <rPr>
        <b/>
        <sz val="10"/>
        <rFont val="Arial"/>
        <family val="2"/>
        <charset val="238"/>
      </rPr>
      <t>ČECH</t>
    </r>
    <r>
      <rPr>
        <sz val="10"/>
        <rFont val="Arial"/>
        <family val="2"/>
        <charset val="238"/>
      </rPr>
      <t xml:space="preserve">  Karel</t>
    </r>
  </si>
  <si>
    <r>
      <rPr>
        <b/>
        <sz val="10"/>
        <rFont val="Arial"/>
        <family val="2"/>
        <charset val="238"/>
      </rPr>
      <t>SADIL</t>
    </r>
    <r>
      <rPr>
        <sz val="10"/>
        <rFont val="Arial"/>
        <family val="2"/>
        <charset val="238"/>
      </rPr>
      <t xml:space="preserve">  Zbyněk</t>
    </r>
  </si>
  <si>
    <r>
      <rPr>
        <b/>
        <sz val="10"/>
        <rFont val="Arial"/>
        <family val="2"/>
        <charset val="238"/>
      </rPr>
      <t>BABÁNEK</t>
    </r>
    <r>
      <rPr>
        <sz val="10"/>
        <rFont val="Arial"/>
        <family val="2"/>
        <charset val="238"/>
      </rPr>
      <t xml:space="preserve">  Karel </t>
    </r>
  </si>
  <si>
    <r>
      <rPr>
        <b/>
        <sz val="10"/>
        <rFont val="Arial"/>
        <family val="2"/>
        <charset val="238"/>
      </rPr>
      <t>NOVOTNÝ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</si>
  <si>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KLIMÁNEK</t>
    </r>
    <r>
      <rPr>
        <sz val="10"/>
        <rFont val="Arial"/>
        <family val="2"/>
        <charset val="238"/>
      </rPr>
      <t xml:space="preserve">  Miloslav</t>
    </r>
  </si>
  <si>
    <r>
      <rPr>
        <b/>
        <sz val="10"/>
        <rFont val="Arial"/>
        <family val="2"/>
        <charset val="238"/>
      </rPr>
      <t>PASLER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</si>
  <si>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ŠIMO</t>
    </r>
    <r>
      <rPr>
        <sz val="10"/>
        <rFont val="Arial"/>
        <family val="2"/>
        <charset val="238"/>
      </rPr>
      <t>N  Miloš</t>
    </r>
  </si>
  <si>
    <r>
      <rPr>
        <b/>
        <sz val="10"/>
        <rFont val="Arial"/>
        <family val="2"/>
        <charset val="238"/>
      </rPr>
      <t>POLÁK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</si>
  <si>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>EZECHIÁŠ</t>
    </r>
    <r>
      <rPr>
        <sz val="10"/>
        <rFont val="Arial"/>
        <family val="2"/>
        <charset val="238"/>
      </rPr>
      <t xml:space="preserve">  Michal</t>
    </r>
  </si>
  <si>
    <r>
      <rPr>
        <b/>
        <sz val="10"/>
        <rFont val="Arial"/>
        <family val="2"/>
        <charset val="238"/>
      </rPr>
      <t>KORB</t>
    </r>
    <r>
      <rPr>
        <sz val="10"/>
        <rFont val="Arial"/>
        <family val="2"/>
        <charset val="238"/>
      </rPr>
      <t xml:space="preserve">  Eduard</t>
    </r>
  </si>
  <si>
    <r>
      <rPr>
        <b/>
        <sz val="10"/>
        <rFont val="Arial"/>
        <family val="2"/>
        <charset val="238"/>
      </rPr>
      <t xml:space="preserve">MATIÁŠEK </t>
    </r>
    <r>
      <rPr>
        <sz val="10"/>
        <rFont val="Arial"/>
        <family val="2"/>
        <charset val="238"/>
      </rPr>
      <t xml:space="preserve"> Petr</t>
    </r>
  </si>
  <si>
    <r>
      <rPr>
        <b/>
        <sz val="10"/>
        <rFont val="Arial"/>
        <family val="2"/>
        <charset val="238"/>
      </rPr>
      <t>DRŠKA</t>
    </r>
    <r>
      <rPr>
        <sz val="10"/>
        <rFont val="Arial"/>
        <family val="2"/>
        <charset val="238"/>
      </rPr>
      <t xml:space="preserve">  Milan</t>
    </r>
  </si>
  <si>
    <r>
      <rPr>
        <b/>
        <sz val="10"/>
        <rFont val="Arial"/>
        <family val="2"/>
        <charset val="238"/>
      </rPr>
      <t>SYSEL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</si>
  <si>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>SEDLÁK</t>
    </r>
    <r>
      <rPr>
        <sz val="10"/>
        <rFont val="Arial"/>
        <family val="2"/>
        <charset val="238"/>
      </rPr>
      <t xml:space="preserve">  Luděk</t>
    </r>
  </si>
  <si>
    <r>
      <rPr>
        <b/>
        <sz val="10"/>
        <rFont val="Arial"/>
        <family val="2"/>
        <charset val="238"/>
      </rPr>
      <t>ULRICH</t>
    </r>
    <r>
      <rPr>
        <sz val="10"/>
        <rFont val="Arial"/>
        <family val="2"/>
        <charset val="238"/>
      </rPr>
      <t xml:space="preserve">  Josef</t>
    </r>
  </si>
  <si>
    <r>
      <rPr>
        <b/>
        <sz val="10"/>
        <rFont val="Arial"/>
        <family val="2"/>
        <charset val="238"/>
      </rPr>
      <t>PETERKA</t>
    </r>
    <r>
      <rPr>
        <sz val="10"/>
        <rFont val="Arial"/>
        <family val="2"/>
        <charset val="238"/>
      </rPr>
      <t xml:space="preserve">  František</t>
    </r>
  </si>
  <si>
    <r>
      <rPr>
        <b/>
        <sz val="10"/>
        <rFont val="Arial"/>
        <family val="2"/>
        <charset val="238"/>
      </rPr>
      <t>MORAVEC</t>
    </r>
    <r>
      <rPr>
        <sz val="10"/>
        <rFont val="Arial"/>
        <family val="2"/>
        <charset val="238"/>
      </rPr>
      <t xml:space="preserve">  Karel</t>
    </r>
  </si>
  <si>
    <r>
      <rPr>
        <b/>
        <sz val="10"/>
        <rFont val="Arial"/>
        <family val="2"/>
        <charset val="238"/>
      </rPr>
      <t>LACIGA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</si>
  <si>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>POUSTECKÝ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</si>
  <si>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 xml:space="preserve">KOČÍ </t>
    </r>
    <r>
      <rPr>
        <sz val="10"/>
        <rFont val="Arial"/>
        <family val="2"/>
        <charset val="238"/>
      </rPr>
      <t xml:space="preserve"> Jiří</t>
    </r>
  </si>
  <si>
    <r>
      <rPr>
        <b/>
        <sz val="10"/>
        <rFont val="Arial"/>
        <family val="2"/>
        <charset val="238"/>
      </rPr>
      <t>GE</t>
    </r>
    <r>
      <rPr>
        <sz val="10"/>
        <rFont val="Arial"/>
        <family val="2"/>
        <charset val="238"/>
      </rPr>
      <t xml:space="preserve">  Evžen</t>
    </r>
  </si>
  <si>
    <r>
      <rPr>
        <b/>
        <sz val="10"/>
        <rFont val="Arial"/>
        <family val="2"/>
        <charset val="238"/>
      </rPr>
      <t>HEJTMÁNEK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</si>
  <si>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 xml:space="preserve">PÍCHA </t>
    </r>
    <r>
      <rPr>
        <sz val="10"/>
        <rFont val="Arial"/>
        <family val="2"/>
        <charset val="238"/>
      </rPr>
      <t xml:space="preserve"> Tomáš</t>
    </r>
  </si>
  <si>
    <r>
      <rPr>
        <b/>
        <sz val="10"/>
        <rFont val="Arial"/>
        <family val="2"/>
        <charset val="238"/>
      </rPr>
      <t>PECHEK</t>
    </r>
    <r>
      <rPr>
        <sz val="10"/>
        <rFont val="Arial"/>
        <family val="2"/>
        <charset val="238"/>
      </rPr>
      <t xml:space="preserve">  František</t>
    </r>
  </si>
  <si>
    <r>
      <rPr>
        <b/>
        <sz val="10"/>
        <rFont val="Arial"/>
        <family val="2"/>
        <charset val="238"/>
      </rPr>
      <t>SMRČKA</t>
    </r>
    <r>
      <rPr>
        <sz val="10"/>
        <rFont val="Arial"/>
        <family val="2"/>
        <charset val="238"/>
      </rPr>
      <t xml:space="preserve">  Miloš</t>
    </r>
  </si>
  <si>
    <r>
      <rPr>
        <b/>
        <sz val="10"/>
        <rFont val="Arial"/>
        <family val="2"/>
        <charset val="238"/>
      </rPr>
      <t>PODROUŽEK</t>
    </r>
    <r>
      <rPr>
        <sz val="10"/>
        <rFont val="Arial"/>
        <family val="2"/>
        <charset val="238"/>
      </rPr>
      <t xml:space="preserve">  Vladimír</t>
    </r>
  </si>
  <si>
    <r>
      <rPr>
        <b/>
        <sz val="10"/>
        <rFont val="Arial"/>
        <family val="2"/>
        <charset val="238"/>
      </rPr>
      <t>ŘEHOLA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</si>
  <si>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ELIÁŠ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</si>
  <si>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>MLÁTEK</t>
    </r>
    <r>
      <rPr>
        <sz val="10"/>
        <rFont val="Arial"/>
        <family val="2"/>
        <charset val="238"/>
      </rPr>
      <t xml:space="preserve">  Antonín </t>
    </r>
  </si>
  <si>
    <r>
      <rPr>
        <b/>
        <sz val="10"/>
        <rFont val="Arial"/>
        <family val="2"/>
        <charset val="238"/>
      </rPr>
      <t>KOLSKÝ</t>
    </r>
    <r>
      <rPr>
        <sz val="10"/>
        <rFont val="Arial"/>
        <family val="2"/>
        <charset val="238"/>
      </rPr>
      <t xml:space="preserve">  Alexander</t>
    </r>
  </si>
  <si>
    <r>
      <rPr>
        <b/>
        <sz val="10"/>
        <rFont val="Arial"/>
        <family val="2"/>
        <charset val="238"/>
      </rPr>
      <t>BARTÁK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</si>
  <si>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 xml:space="preserve">RŮŽIČKA </t>
    </r>
    <r>
      <rPr>
        <sz val="10"/>
        <rFont val="Arial"/>
        <family val="2"/>
        <charset val="238"/>
      </rPr>
      <t xml:space="preserve"> Milan </t>
    </r>
  </si>
  <si>
    <r>
      <rPr>
        <b/>
        <sz val="10"/>
        <rFont val="Arial"/>
        <family val="2"/>
        <charset val="238"/>
      </rPr>
      <t>ŠPIČÁK</t>
    </r>
    <r>
      <rPr>
        <sz val="10"/>
        <rFont val="Arial"/>
        <family val="2"/>
        <charset val="238"/>
      </rPr>
      <t xml:space="preserve">  Aleš</t>
    </r>
  </si>
  <si>
    <r>
      <rPr>
        <b/>
        <sz val="10"/>
        <rFont val="Arial"/>
        <family val="2"/>
        <charset val="238"/>
      </rPr>
      <t xml:space="preserve">FUKA </t>
    </r>
    <r>
      <rPr>
        <sz val="10"/>
        <rFont val="Arial"/>
        <family val="2"/>
        <charset val="238"/>
      </rPr>
      <t xml:space="preserve"> Jaroslav</t>
    </r>
  </si>
  <si>
    <r>
      <rPr>
        <b/>
        <sz val="10"/>
        <rFont val="Arial"/>
        <family val="2"/>
        <charset val="238"/>
      </rPr>
      <t xml:space="preserve">FLAŠAR </t>
    </r>
    <r>
      <rPr>
        <sz val="10"/>
        <rFont val="Arial"/>
        <family val="2"/>
        <charset val="238"/>
      </rPr>
      <t xml:space="preserve"> Jan</t>
    </r>
  </si>
  <si>
    <r>
      <rPr>
        <b/>
        <sz val="10"/>
        <rFont val="Arial"/>
        <family val="2"/>
        <charset val="238"/>
      </rPr>
      <t>FIŠÁK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</si>
  <si>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BARTONĚK</t>
    </r>
    <r>
      <rPr>
        <sz val="10"/>
        <rFont val="Arial"/>
        <family val="2"/>
        <charset val="238"/>
      </rPr>
      <t xml:space="preserve">  Vlastislav</t>
    </r>
  </si>
  <si>
    <r>
      <rPr>
        <b/>
        <sz val="10"/>
        <rFont val="Arial"/>
        <family val="2"/>
        <charset val="238"/>
      </rPr>
      <t>KUČERA</t>
    </r>
    <r>
      <rPr>
        <sz val="10"/>
        <rFont val="Arial"/>
        <family val="2"/>
        <charset val="238"/>
      </rPr>
      <t xml:space="preserve">  Lubomír</t>
    </r>
  </si>
  <si>
    <r>
      <rPr>
        <b/>
        <sz val="10"/>
        <rFont val="Arial"/>
        <family val="2"/>
        <charset val="238"/>
      </rPr>
      <t xml:space="preserve">BEDNÁŘ </t>
    </r>
    <r>
      <rPr>
        <sz val="10"/>
        <rFont val="Arial"/>
        <family val="2"/>
        <charset val="238"/>
      </rPr>
      <t xml:space="preserve"> Karel</t>
    </r>
  </si>
  <si>
    <r>
      <rPr>
        <b/>
        <sz val="10"/>
        <rFont val="Arial"/>
        <family val="2"/>
        <charset val="238"/>
      </rPr>
      <t>NOHYNEK</t>
    </r>
    <r>
      <rPr>
        <sz val="10"/>
        <rFont val="Arial"/>
        <family val="2"/>
        <charset val="238"/>
      </rPr>
      <t xml:space="preserve">  Stanislav</t>
    </r>
  </si>
  <si>
    <r>
      <rPr>
        <b/>
        <sz val="10"/>
        <rFont val="Arial"/>
        <family val="2"/>
        <charset val="238"/>
      </rPr>
      <t>STEJSKAL</t>
    </r>
    <r>
      <rPr>
        <sz val="10"/>
        <rFont val="Arial"/>
        <family val="2"/>
        <charset val="238"/>
      </rPr>
      <t xml:space="preserve">  Petr  </t>
    </r>
  </si>
  <si>
    <r>
      <rPr>
        <b/>
        <sz val="10"/>
        <rFont val="Arial"/>
        <family val="2"/>
        <charset val="238"/>
      </rPr>
      <t>RÁDL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</si>
  <si>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>BURIÁNEK</t>
    </r>
    <r>
      <rPr>
        <sz val="10"/>
        <rFont val="Arial"/>
        <family val="2"/>
        <charset val="238"/>
      </rPr>
      <t xml:space="preserve">  Jaromír</t>
    </r>
  </si>
  <si>
    <r>
      <rPr>
        <b/>
        <sz val="10"/>
        <rFont val="Arial"/>
        <family val="2"/>
        <charset val="238"/>
      </rPr>
      <t>ŘEŽÁBEK</t>
    </r>
    <r>
      <rPr>
        <sz val="10"/>
        <rFont val="Arial"/>
        <family val="2"/>
        <charset val="238"/>
      </rPr>
      <t xml:space="preserve">  Petr</t>
    </r>
  </si>
  <si>
    <r>
      <rPr>
        <b/>
        <sz val="10"/>
        <rFont val="Arial"/>
        <family val="2"/>
        <charset val="238"/>
      </rPr>
      <t>OVČINIKOV</t>
    </r>
    <r>
      <rPr>
        <sz val="10"/>
        <rFont val="Arial"/>
        <family val="2"/>
        <charset val="238"/>
      </rPr>
      <t xml:space="preserve">  Milan</t>
    </r>
  </si>
  <si>
    <r>
      <rPr>
        <b/>
        <sz val="10"/>
        <rFont val="Arial"/>
        <family val="2"/>
        <charset val="238"/>
      </rPr>
      <t>ŠTĚPÁN</t>
    </r>
    <r>
      <rPr>
        <sz val="10"/>
        <rFont val="Arial"/>
        <family val="2"/>
        <charset val="238"/>
      </rPr>
      <t xml:space="preserve">  Josef</t>
    </r>
  </si>
  <si>
    <r>
      <rPr>
        <b/>
        <sz val="10"/>
        <rFont val="Arial"/>
        <family val="2"/>
        <charset val="238"/>
      </rPr>
      <t>ZAJÍC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</si>
  <si>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 xml:space="preserve">HUDSKÝ  </t>
    </r>
    <r>
      <rPr>
        <sz val="10"/>
        <rFont val="Arial"/>
        <family val="2"/>
        <charset val="238"/>
      </rPr>
      <t>Aleš</t>
    </r>
  </si>
  <si>
    <r>
      <rPr>
        <b/>
        <sz val="10"/>
        <rFont val="Arial"/>
        <family val="2"/>
        <charset val="238"/>
      </rPr>
      <t>VOTAVA</t>
    </r>
    <r>
      <rPr>
        <sz val="10"/>
        <rFont val="Arial"/>
        <family val="2"/>
        <charset val="238"/>
      </rPr>
      <t xml:space="preserve">  Radomil</t>
    </r>
  </si>
  <si>
    <r>
      <rPr>
        <b/>
        <sz val="10"/>
        <rFont val="Arial"/>
        <family val="2"/>
        <charset val="238"/>
      </rPr>
      <t>PŘIBYL</t>
    </r>
    <r>
      <rPr>
        <sz val="10"/>
        <rFont val="Arial"/>
        <family val="2"/>
        <charset val="238"/>
      </rPr>
      <t xml:space="preserve">  Ivan</t>
    </r>
  </si>
  <si>
    <r>
      <rPr>
        <b/>
        <sz val="10"/>
        <rFont val="Arial"/>
        <family val="2"/>
        <charset val="238"/>
      </rPr>
      <t>SUCHÝ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</si>
  <si>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ŠACHTA</t>
    </r>
    <r>
      <rPr>
        <sz val="10"/>
        <rFont val="Arial"/>
        <family val="2"/>
        <charset val="238"/>
      </rPr>
      <t xml:space="preserve">  Drahomír</t>
    </r>
  </si>
  <si>
    <r>
      <rPr>
        <b/>
        <sz val="10"/>
        <rFont val="Arial"/>
        <family val="2"/>
        <charset val="238"/>
      </rPr>
      <t>LAFEK</t>
    </r>
    <r>
      <rPr>
        <sz val="10"/>
        <rFont val="Arial"/>
        <family val="2"/>
        <charset val="238"/>
      </rPr>
      <t xml:space="preserve">  Petr</t>
    </r>
  </si>
  <si>
    <r>
      <rPr>
        <b/>
        <sz val="10"/>
        <rFont val="Arial"/>
        <family val="2"/>
        <charset val="238"/>
      </rPr>
      <t>KROFTA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</si>
  <si>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KUDRNÁČ</t>
    </r>
    <r>
      <rPr>
        <sz val="10"/>
        <rFont val="Arial"/>
        <family val="2"/>
        <charset val="238"/>
      </rPr>
      <t xml:space="preserve">  Martin</t>
    </r>
  </si>
  <si>
    <r>
      <rPr>
        <b/>
        <sz val="10"/>
        <rFont val="Arial"/>
        <family val="2"/>
        <charset val="238"/>
      </rPr>
      <t>POPEL</t>
    </r>
    <r>
      <rPr>
        <sz val="10"/>
        <rFont val="Arial"/>
        <family val="2"/>
        <charset val="238"/>
      </rPr>
      <t xml:space="preserve">  Karel</t>
    </r>
  </si>
  <si>
    <r>
      <rPr>
        <b/>
        <sz val="10"/>
        <rFont val="Arial"/>
        <family val="2"/>
        <charset val="238"/>
      </rPr>
      <t xml:space="preserve">ČERMÁK </t>
    </r>
    <r>
      <rPr>
        <sz val="10"/>
        <rFont val="Arial"/>
        <family val="2"/>
        <charset val="238"/>
      </rPr>
      <t xml:space="preserve"> Jaroslav</t>
    </r>
  </si>
  <si>
    <r>
      <rPr>
        <b/>
        <sz val="10"/>
        <rFont val="Arial"/>
        <family val="2"/>
        <charset val="238"/>
      </rPr>
      <t>VYHNÁLEK</t>
    </r>
    <r>
      <rPr>
        <sz val="10"/>
        <rFont val="Arial"/>
        <family val="2"/>
        <charset val="238"/>
      </rPr>
      <t xml:space="preserve">  Karel</t>
    </r>
  </si>
  <si>
    <r>
      <rPr>
        <b/>
        <sz val="10"/>
        <rFont val="Arial"/>
        <family val="2"/>
        <charset val="238"/>
      </rPr>
      <t>JURÁK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</si>
  <si>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PIRK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</si>
  <si>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HAVLÍČEK</t>
    </r>
    <r>
      <rPr>
        <sz val="10"/>
        <rFont val="Arial"/>
        <family val="2"/>
        <charset val="238"/>
      </rPr>
      <t xml:space="preserve">  Vladimír</t>
    </r>
  </si>
  <si>
    <r>
      <rPr>
        <b/>
        <sz val="10"/>
        <rFont val="Arial"/>
        <family val="2"/>
        <charset val="238"/>
      </rPr>
      <t>ČEJKA</t>
    </r>
    <r>
      <rPr>
        <sz val="10"/>
        <rFont val="Arial"/>
        <family val="2"/>
        <charset val="238"/>
      </rPr>
      <t xml:space="preserve">  Lubomír</t>
    </r>
  </si>
  <si>
    <r>
      <rPr>
        <b/>
        <sz val="10"/>
        <rFont val="Arial"/>
        <family val="2"/>
        <charset val="238"/>
      </rPr>
      <t>DOHNA</t>
    </r>
    <r>
      <rPr>
        <sz val="10"/>
        <rFont val="Arial"/>
        <family val="2"/>
        <charset val="238"/>
      </rPr>
      <t>L  David</t>
    </r>
  </si>
  <si>
    <r>
      <rPr>
        <b/>
        <sz val="10"/>
        <rFont val="Arial"/>
        <family val="2"/>
        <charset val="238"/>
      </rPr>
      <t>NOVÁK</t>
    </r>
    <r>
      <rPr>
        <sz val="10"/>
        <rFont val="Arial"/>
        <family val="2"/>
        <charset val="238"/>
      </rPr>
      <t xml:space="preserve">  Vladimír</t>
    </r>
  </si>
  <si>
    <r>
      <rPr>
        <b/>
        <sz val="10"/>
        <rFont val="Arial"/>
        <family val="2"/>
        <charset val="238"/>
      </rPr>
      <t>ADAMÍK</t>
    </r>
    <r>
      <rPr>
        <sz val="10"/>
        <rFont val="Arial"/>
        <family val="2"/>
        <charset val="238"/>
      </rPr>
      <t xml:space="preserve">  Miroslav</t>
    </r>
  </si>
  <si>
    <r>
      <rPr>
        <b/>
        <sz val="10"/>
        <rFont val="Arial"/>
        <family val="2"/>
        <charset val="238"/>
      </rPr>
      <t xml:space="preserve">ČOKRT </t>
    </r>
    <r>
      <rPr>
        <sz val="10"/>
        <rFont val="Arial"/>
        <family val="2"/>
        <charset val="238"/>
      </rPr>
      <t xml:space="preserve"> Václav</t>
    </r>
  </si>
  <si>
    <r>
      <rPr>
        <b/>
        <sz val="10"/>
        <rFont val="Arial"/>
        <family val="2"/>
        <charset val="238"/>
      </rPr>
      <t>ZEMAN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</si>
  <si>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>TUNKL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</si>
  <si>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>HAVLÍN</t>
    </r>
    <r>
      <rPr>
        <sz val="10"/>
        <rFont val="Arial"/>
        <family val="2"/>
        <charset val="238"/>
      </rPr>
      <t xml:space="preserve">  Josef</t>
    </r>
  </si>
  <si>
    <r>
      <rPr>
        <b/>
        <sz val="10"/>
        <rFont val="Arial"/>
        <family val="2"/>
        <charset val="238"/>
      </rPr>
      <t>NOVÁK</t>
    </r>
    <r>
      <rPr>
        <sz val="10"/>
        <rFont val="Arial"/>
        <family val="2"/>
        <charset val="238"/>
      </rPr>
      <t xml:space="preserve">  Jaroslav</t>
    </r>
  </si>
  <si>
    <r>
      <rPr>
        <b/>
        <sz val="10"/>
        <rFont val="Arial"/>
        <family val="2"/>
        <charset val="238"/>
      </rPr>
      <t xml:space="preserve">WERNER  </t>
    </r>
    <r>
      <rPr>
        <sz val="10"/>
        <rFont val="Arial"/>
        <family val="2"/>
        <charset val="238"/>
      </rPr>
      <t>Petr</t>
    </r>
  </si>
  <si>
    <r>
      <rPr>
        <b/>
        <sz val="10"/>
        <rFont val="Arial"/>
        <family val="2"/>
        <charset val="238"/>
      </rPr>
      <t>DORT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</si>
  <si>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SOVIŠ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</si>
  <si>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 xml:space="preserve">HAMPL </t>
    </r>
    <r>
      <rPr>
        <sz val="10"/>
        <rFont val="Arial"/>
        <family val="2"/>
        <charset val="238"/>
      </rPr>
      <t xml:space="preserve"> Petr</t>
    </r>
  </si>
  <si>
    <r>
      <rPr>
        <b/>
        <sz val="10"/>
        <rFont val="Arial"/>
        <family val="2"/>
        <charset val="238"/>
      </rPr>
      <t>VANĚK</t>
    </r>
    <r>
      <rPr>
        <sz val="10"/>
        <rFont val="Arial"/>
        <family val="2"/>
        <charset val="238"/>
      </rPr>
      <t xml:space="preserve">  Miloš</t>
    </r>
  </si>
  <si>
    <r>
      <rPr>
        <b/>
        <sz val="10"/>
        <rFont val="Arial"/>
        <family val="2"/>
        <charset val="238"/>
      </rPr>
      <t>NOVOTNÝ</t>
    </r>
    <r>
      <rPr>
        <sz val="10"/>
        <rFont val="Arial"/>
        <family val="2"/>
        <charset val="238"/>
      </rPr>
      <t xml:space="preserve">  Jiří ml.</t>
    </r>
  </si>
  <si>
    <r>
      <rPr>
        <b/>
        <sz val="10"/>
        <rFont val="Arial"/>
        <family val="2"/>
        <charset val="238"/>
      </rPr>
      <t>BEDNÁŘSKÝ</t>
    </r>
    <r>
      <rPr>
        <sz val="10"/>
        <rFont val="Arial"/>
        <family val="2"/>
        <charset val="238"/>
      </rPr>
      <t xml:space="preserve">  Luboš</t>
    </r>
  </si>
  <si>
    <r>
      <rPr>
        <b/>
        <sz val="10"/>
        <rFont val="Arial"/>
        <family val="2"/>
        <charset val="238"/>
      </rPr>
      <t>KEFURT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</si>
  <si>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>FOLTÝN</t>
    </r>
    <r>
      <rPr>
        <sz val="10"/>
        <rFont val="Arial"/>
        <family val="2"/>
        <charset val="238"/>
      </rPr>
      <t xml:space="preserve">  Ctirad</t>
    </r>
  </si>
  <si>
    <r>
      <rPr>
        <b/>
        <sz val="10"/>
        <rFont val="Arial"/>
        <family val="2"/>
        <charset val="238"/>
      </rPr>
      <t>JÁN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</si>
  <si>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MIKÁT</t>
    </r>
    <r>
      <rPr>
        <sz val="10"/>
        <rFont val="Arial"/>
        <family val="2"/>
        <charset val="238"/>
      </rPr>
      <t xml:space="preserve">  Antonín</t>
    </r>
  </si>
  <si>
    <r>
      <rPr>
        <b/>
        <sz val="10"/>
        <rFont val="Arial"/>
        <family val="2"/>
        <charset val="238"/>
      </rPr>
      <t>JECH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</si>
  <si>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ČEJKA</t>
    </r>
    <r>
      <rPr>
        <sz val="10"/>
        <rFont val="Arial"/>
        <family val="2"/>
        <charset val="238"/>
      </rPr>
      <t xml:space="preserve">  Václav</t>
    </r>
  </si>
  <si>
    <r>
      <rPr>
        <b/>
        <sz val="10"/>
        <rFont val="Arial"/>
        <family val="2"/>
        <charset val="238"/>
      </rPr>
      <t>MĚCHURA</t>
    </r>
    <r>
      <rPr>
        <sz val="10"/>
        <rFont val="Arial"/>
        <family val="2"/>
        <charset val="238"/>
      </rPr>
      <t xml:space="preserve">  František</t>
    </r>
  </si>
  <si>
    <r>
      <rPr>
        <b/>
        <sz val="10"/>
        <rFont val="Arial"/>
        <family val="2"/>
        <charset val="238"/>
      </rPr>
      <t>LIBRA</t>
    </r>
    <r>
      <rPr>
        <sz val="10"/>
        <rFont val="Arial"/>
        <family val="2"/>
        <charset val="238"/>
      </rPr>
      <t xml:space="preserve">  Martin</t>
    </r>
  </si>
  <si>
    <r>
      <rPr>
        <b/>
        <sz val="10"/>
        <rFont val="Arial"/>
        <family val="2"/>
        <charset val="238"/>
      </rPr>
      <t>MEISSNER</t>
    </r>
    <r>
      <rPr>
        <sz val="10"/>
        <rFont val="Arial"/>
        <family val="2"/>
        <charset val="238"/>
      </rPr>
      <t xml:space="preserve">  Rudolf</t>
    </r>
  </si>
  <si>
    <r>
      <rPr>
        <b/>
        <sz val="10"/>
        <rFont val="Arial"/>
        <family val="2"/>
        <charset val="238"/>
      </rPr>
      <t xml:space="preserve">JECH </t>
    </r>
    <r>
      <rPr>
        <sz val="10"/>
        <rFont val="Arial"/>
        <family val="2"/>
        <charset val="238"/>
      </rPr>
      <t xml:space="preserve"> Jaroslav</t>
    </r>
  </si>
  <si>
    <r>
      <rPr>
        <b/>
        <sz val="10"/>
        <rFont val="Arial"/>
        <family val="2"/>
        <charset val="238"/>
      </rPr>
      <t xml:space="preserve">ŠKVOR </t>
    </r>
    <r>
      <rPr>
        <sz val="10"/>
        <rFont val="Arial"/>
        <family val="2"/>
        <charset val="238"/>
      </rPr>
      <t xml:space="preserve"> Petr</t>
    </r>
  </si>
  <si>
    <r>
      <rPr>
        <b/>
        <sz val="10"/>
        <rFont val="Arial"/>
        <family val="2"/>
        <charset val="238"/>
      </rPr>
      <t>DANDA</t>
    </r>
    <r>
      <rPr>
        <sz val="10"/>
        <rFont val="Arial"/>
        <family val="2"/>
        <charset val="238"/>
      </rPr>
      <t xml:space="preserve">  Josef</t>
    </r>
  </si>
  <si>
    <r>
      <rPr>
        <b/>
        <sz val="10"/>
        <rFont val="Arial"/>
        <family val="2"/>
        <charset val="238"/>
      </rPr>
      <t>HAVLÍN</t>
    </r>
    <r>
      <rPr>
        <sz val="10"/>
        <rFont val="Arial"/>
        <family val="2"/>
        <charset val="238"/>
      </rPr>
      <t xml:space="preserve">  Jindřich</t>
    </r>
  </si>
  <si>
    <r>
      <rPr>
        <b/>
        <sz val="10"/>
        <rFont val="Arial"/>
        <family val="2"/>
        <charset val="238"/>
      </rPr>
      <t>PANSKÝ</t>
    </r>
    <r>
      <rPr>
        <sz val="10"/>
        <rFont val="Arial"/>
        <family val="2"/>
        <charset val="238"/>
      </rPr>
      <t xml:space="preserve">  Václav </t>
    </r>
  </si>
  <si>
    <r>
      <rPr>
        <b/>
        <sz val="10"/>
        <rFont val="Arial"/>
        <family val="2"/>
        <charset val="238"/>
      </rPr>
      <t xml:space="preserve">KYSELÝ </t>
    </r>
    <r>
      <rPr>
        <sz val="10"/>
        <rFont val="Arial"/>
        <family val="2"/>
        <charset val="238"/>
      </rPr>
      <t xml:space="preserve"> Pavel</t>
    </r>
  </si>
  <si>
    <r>
      <rPr>
        <b/>
        <sz val="10"/>
        <rFont val="Arial"/>
        <family val="2"/>
        <charset val="238"/>
      </rPr>
      <t>VANĚK</t>
    </r>
    <r>
      <rPr>
        <sz val="10"/>
        <rFont val="Arial"/>
        <family val="2"/>
        <charset val="238"/>
      </rPr>
      <t xml:space="preserve">  Vladimír</t>
    </r>
  </si>
  <si>
    <r>
      <rPr>
        <b/>
        <sz val="10"/>
        <rFont val="Arial"/>
        <family val="2"/>
        <charset val="238"/>
      </rPr>
      <t xml:space="preserve">OPOLECKÝ </t>
    </r>
    <r>
      <rPr>
        <sz val="10"/>
        <rFont val="Arial"/>
        <family val="2"/>
        <charset val="238"/>
      </rPr>
      <t xml:space="preserve"> Dalibor</t>
    </r>
  </si>
  <si>
    <r>
      <rPr>
        <b/>
        <sz val="10"/>
        <rFont val="Arial"/>
        <family val="2"/>
        <charset val="238"/>
      </rPr>
      <t>NOHAVA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</si>
  <si>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VESELÝ</t>
    </r>
    <r>
      <rPr>
        <sz val="10"/>
        <rFont val="Arial"/>
        <family val="2"/>
        <charset val="238"/>
      </rPr>
      <t xml:space="preserve">  Otto</t>
    </r>
  </si>
  <si>
    <r>
      <rPr>
        <b/>
        <sz val="10"/>
        <rFont val="Arial"/>
        <family val="2"/>
        <charset val="238"/>
      </rPr>
      <t>PIŠ</t>
    </r>
    <r>
      <rPr>
        <sz val="10"/>
        <rFont val="Arial"/>
        <family val="2"/>
        <charset val="238"/>
      </rPr>
      <t xml:space="preserve">  Milan</t>
    </r>
  </si>
  <si>
    <r>
      <rPr>
        <b/>
        <sz val="10"/>
        <rFont val="Arial"/>
        <family val="2"/>
        <charset val="238"/>
      </rPr>
      <t>ANDRLE</t>
    </r>
    <r>
      <rPr>
        <sz val="10"/>
        <rFont val="Arial"/>
        <family val="2"/>
        <charset val="238"/>
      </rPr>
      <t xml:space="preserve">  Miroslav</t>
    </r>
  </si>
  <si>
    <r>
      <rPr>
        <b/>
        <sz val="10"/>
        <rFont val="Arial"/>
        <family val="2"/>
        <charset val="238"/>
      </rPr>
      <t>PÍŠKA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</si>
  <si>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>VAJDA</t>
    </r>
    <r>
      <rPr>
        <sz val="10"/>
        <rFont val="Arial"/>
        <family val="2"/>
        <charset val="238"/>
      </rPr>
      <t xml:space="preserve">  Štefan</t>
    </r>
  </si>
  <si>
    <r>
      <rPr>
        <b/>
        <sz val="10"/>
        <rFont val="Arial"/>
        <family val="2"/>
        <charset val="238"/>
      </rPr>
      <t>MAŠEK</t>
    </r>
    <r>
      <rPr>
        <sz val="10"/>
        <rFont val="Arial"/>
        <family val="2"/>
        <charset val="238"/>
      </rPr>
      <t xml:space="preserve">  Roman</t>
    </r>
  </si>
  <si>
    <r>
      <rPr>
        <b/>
        <sz val="10"/>
        <rFont val="Arial"/>
        <family val="2"/>
        <charset val="238"/>
      </rPr>
      <t xml:space="preserve">HOLUB </t>
    </r>
    <r>
      <rPr>
        <sz val="10"/>
        <rFont val="Arial"/>
        <family val="2"/>
        <charset val="238"/>
      </rPr>
      <t xml:space="preserve"> Jaroslav</t>
    </r>
  </si>
  <si>
    <r>
      <rPr>
        <b/>
        <sz val="10"/>
        <rFont val="Arial"/>
        <family val="2"/>
        <charset val="238"/>
      </rPr>
      <t xml:space="preserve">VONÁŠEK </t>
    </r>
    <r>
      <rPr>
        <sz val="10"/>
        <rFont val="Arial"/>
        <family val="2"/>
        <charset val="238"/>
      </rPr>
      <t xml:space="preserve"> Luboš</t>
    </r>
  </si>
  <si>
    <r>
      <rPr>
        <b/>
        <sz val="10"/>
        <rFont val="Arial"/>
        <family val="2"/>
        <charset val="238"/>
      </rPr>
      <t>SEEMAN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</si>
  <si>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>ENGLIŠ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</si>
  <si>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SVOBODA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</si>
  <si>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>BERDICH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</si>
  <si>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 xml:space="preserve">SCHESTAUBER </t>
    </r>
    <r>
      <rPr>
        <sz val="10"/>
        <rFont val="Arial"/>
        <family val="2"/>
        <charset val="238"/>
      </rPr>
      <t xml:space="preserve"> Karel</t>
    </r>
  </si>
  <si>
    <r>
      <rPr>
        <b/>
        <sz val="10"/>
        <rFont val="Arial"/>
        <family val="2"/>
        <charset val="238"/>
      </rPr>
      <t>SOUKUP</t>
    </r>
    <r>
      <rPr>
        <sz val="10"/>
        <rFont val="Arial"/>
        <family val="2"/>
        <charset val="238"/>
      </rPr>
      <t xml:space="preserve">  Jindřich</t>
    </r>
  </si>
  <si>
    <r>
      <rPr>
        <b/>
        <sz val="10"/>
        <rFont val="Arial"/>
        <family val="2"/>
        <charset val="238"/>
      </rPr>
      <t>STEJSKAL</t>
    </r>
    <r>
      <rPr>
        <sz val="10"/>
        <rFont val="Arial"/>
        <family val="2"/>
        <charset val="238"/>
      </rPr>
      <t xml:space="preserve">  Václav</t>
    </r>
  </si>
  <si>
    <r>
      <rPr>
        <b/>
        <sz val="10"/>
        <rFont val="Arial"/>
        <family val="2"/>
        <charset val="238"/>
      </rPr>
      <t>SVOBODA</t>
    </r>
    <r>
      <rPr>
        <sz val="10"/>
        <rFont val="Arial"/>
        <family val="2"/>
        <charset val="238"/>
      </rPr>
      <t xml:space="preserve">  Milan</t>
    </r>
  </si>
  <si>
    <r>
      <rPr>
        <b/>
        <sz val="10"/>
        <rFont val="Arial"/>
        <family val="2"/>
        <charset val="238"/>
      </rPr>
      <t>EZECHIÁŠ</t>
    </r>
    <r>
      <rPr>
        <sz val="10"/>
        <rFont val="Arial"/>
        <family val="2"/>
        <charset val="238"/>
      </rPr>
      <t xml:space="preserve">  Ivo</t>
    </r>
  </si>
  <si>
    <r>
      <rPr>
        <b/>
        <sz val="10"/>
        <rFont val="Arial"/>
        <family val="2"/>
        <charset val="238"/>
      </rPr>
      <t>ŠKOP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</si>
  <si>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>BAUER</t>
    </r>
    <r>
      <rPr>
        <sz val="10"/>
        <rFont val="Arial"/>
        <family val="2"/>
        <charset val="238"/>
      </rPr>
      <t xml:space="preserve">  Michal</t>
    </r>
  </si>
  <si>
    <r>
      <rPr>
        <b/>
        <sz val="10"/>
        <rFont val="Arial"/>
        <family val="2"/>
        <charset val="238"/>
      </rPr>
      <t xml:space="preserve">KOLOC  </t>
    </r>
    <r>
      <rPr>
        <sz val="10"/>
        <rFont val="Arial"/>
        <family val="2"/>
        <charset val="238"/>
      </rPr>
      <t>Pavel</t>
    </r>
  </si>
  <si>
    <r>
      <rPr>
        <b/>
        <sz val="10"/>
        <rFont val="Arial"/>
        <family val="2"/>
        <charset val="238"/>
      </rPr>
      <t xml:space="preserve">ŠIML </t>
    </r>
    <r>
      <rPr>
        <sz val="10"/>
        <rFont val="Arial"/>
        <family val="2"/>
        <charset val="238"/>
      </rPr>
      <t xml:space="preserve"> Jan</t>
    </r>
  </si>
  <si>
    <r>
      <rPr>
        <b/>
        <sz val="10"/>
        <rFont val="Arial"/>
        <family val="2"/>
        <charset val="238"/>
      </rPr>
      <t>GREGOR</t>
    </r>
    <r>
      <rPr>
        <sz val="10"/>
        <rFont val="Arial"/>
        <family val="2"/>
        <charset val="238"/>
      </rPr>
      <t xml:space="preserve">  Jaroslav</t>
    </r>
  </si>
  <si>
    <r>
      <rPr>
        <b/>
        <sz val="10"/>
        <rFont val="Arial"/>
        <family val="2"/>
        <charset val="238"/>
      </rPr>
      <t>SCHREIBER</t>
    </r>
    <r>
      <rPr>
        <sz val="10"/>
        <rFont val="Arial"/>
        <family val="2"/>
        <charset val="238"/>
      </rPr>
      <t xml:space="preserve">  Pavel</t>
    </r>
  </si>
  <si>
    <r>
      <rPr>
        <b/>
        <sz val="10"/>
        <rFont val="Arial"/>
        <family val="2"/>
        <charset val="238"/>
      </rPr>
      <t xml:space="preserve">SMRČEK </t>
    </r>
    <r>
      <rPr>
        <sz val="10"/>
        <rFont val="Arial"/>
        <family val="2"/>
        <charset val="238"/>
      </rPr>
      <t xml:space="preserve"> Jiří</t>
    </r>
  </si>
  <si>
    <r>
      <rPr>
        <b/>
        <sz val="10"/>
        <rFont val="Arial"/>
        <family val="2"/>
        <charset val="238"/>
      </rPr>
      <t>HÁNĚL</t>
    </r>
    <r>
      <rPr>
        <sz val="10"/>
        <rFont val="Arial"/>
        <family val="2"/>
        <charset val="238"/>
      </rPr>
      <t xml:space="preserve">  Jaromír </t>
    </r>
  </si>
  <si>
    <r>
      <rPr>
        <b/>
        <sz val="10"/>
        <rFont val="Arial"/>
        <family val="2"/>
        <charset val="238"/>
      </rPr>
      <t>ŠVIHLÍK</t>
    </r>
    <r>
      <rPr>
        <sz val="10"/>
        <rFont val="Arial"/>
        <family val="2"/>
        <charset val="238"/>
      </rPr>
      <t xml:space="preserve">  Martin</t>
    </r>
  </si>
  <si>
    <r>
      <rPr>
        <b/>
        <sz val="10"/>
        <rFont val="Arial"/>
        <family val="2"/>
        <charset val="238"/>
      </rPr>
      <t>BAJER</t>
    </r>
    <r>
      <rPr>
        <sz val="10"/>
        <rFont val="Arial"/>
        <family val="2"/>
        <charset val="238"/>
      </rPr>
      <t xml:space="preserve">  Tomáš</t>
    </r>
  </si>
  <si>
    <r>
      <rPr>
        <b/>
        <sz val="10"/>
        <rFont val="Arial"/>
        <family val="2"/>
        <charset val="238"/>
      </rPr>
      <t>ZEHRINGER</t>
    </r>
    <r>
      <rPr>
        <sz val="10"/>
        <rFont val="Arial"/>
        <family val="2"/>
        <charset val="238"/>
      </rPr>
      <t xml:space="preserve">  Aleš</t>
    </r>
  </si>
  <si>
    <r>
      <rPr>
        <b/>
        <sz val="10"/>
        <rFont val="Arial"/>
        <family val="2"/>
        <charset val="238"/>
      </rPr>
      <t>CAKL</t>
    </r>
    <r>
      <rPr>
        <sz val="10"/>
        <rFont val="Arial"/>
        <family val="2"/>
        <charset val="238"/>
      </rPr>
      <t xml:space="preserve">  Alex</t>
    </r>
  </si>
  <si>
    <r>
      <rPr>
        <b/>
        <sz val="10"/>
        <rFont val="Arial"/>
        <family val="2"/>
        <charset val="238"/>
      </rPr>
      <t>URBAN</t>
    </r>
    <r>
      <rPr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Josef</t>
    </r>
  </si>
  <si>
    <r>
      <rPr>
        <b/>
        <sz val="10"/>
        <rFont val="Arial"/>
        <family val="2"/>
        <charset val="238"/>
      </rPr>
      <t>FOJTÍK</t>
    </r>
    <r>
      <rPr>
        <sz val="10"/>
        <rFont val="Arial"/>
        <family val="2"/>
        <charset val="238"/>
      </rPr>
      <t xml:space="preserve">  Zbyněk </t>
    </r>
  </si>
  <si>
    <r>
      <rPr>
        <b/>
        <sz val="10"/>
        <rFont val="Arial"/>
        <family val="2"/>
        <charset val="238"/>
      </rPr>
      <t>KULÍŠEK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</si>
  <si>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PILAŘ</t>
    </r>
    <r>
      <rPr>
        <sz val="10"/>
        <rFont val="Arial"/>
        <family val="2"/>
        <charset val="238"/>
      </rPr>
      <t xml:space="preserve">  Libor </t>
    </r>
  </si>
  <si>
    <r>
      <rPr>
        <b/>
        <sz val="10"/>
        <rFont val="Arial"/>
        <family val="2"/>
        <charset val="238"/>
      </rPr>
      <t xml:space="preserve">KUBEŠ  </t>
    </r>
    <r>
      <rPr>
        <sz val="10"/>
        <rFont val="Arial"/>
        <family val="2"/>
        <charset val="238"/>
      </rPr>
      <t xml:space="preserve">Pavel </t>
    </r>
  </si>
  <si>
    <r>
      <rPr>
        <b/>
        <sz val="10"/>
        <rFont val="Arial"/>
        <family val="2"/>
        <charset val="238"/>
      </rPr>
      <t>SEEMAN</t>
    </r>
    <r>
      <rPr>
        <sz val="10"/>
        <rFont val="Arial"/>
        <family val="2"/>
        <charset val="238"/>
      </rPr>
      <t xml:space="preserve">  Tomáš </t>
    </r>
  </si>
  <si>
    <r>
      <rPr>
        <b/>
        <sz val="10"/>
        <rFont val="Arial"/>
        <family val="2"/>
        <charset val="238"/>
      </rPr>
      <t xml:space="preserve">HORÁČEK  </t>
    </r>
    <r>
      <rPr>
        <sz val="10"/>
        <rFont val="Arial"/>
        <family val="2"/>
        <charset val="238"/>
      </rPr>
      <t>Miroslav</t>
    </r>
  </si>
  <si>
    <r>
      <rPr>
        <b/>
        <sz val="10"/>
        <rFont val="Arial"/>
        <family val="2"/>
        <charset val="238"/>
      </rPr>
      <t>ROUČKA</t>
    </r>
    <r>
      <rPr>
        <sz val="10"/>
        <rFont val="Arial"/>
        <family val="2"/>
        <charset val="238"/>
      </rPr>
      <t xml:space="preserve">  Jaroslav</t>
    </r>
  </si>
  <si>
    <r>
      <rPr>
        <b/>
        <sz val="10"/>
        <rFont val="Arial"/>
        <family val="2"/>
        <charset val="238"/>
      </rPr>
      <t>KRÁL</t>
    </r>
    <r>
      <rPr>
        <sz val="10"/>
        <rFont val="Arial"/>
        <family val="2"/>
        <charset val="238"/>
      </rPr>
      <t xml:space="preserve">  Jiří  </t>
    </r>
  </si>
  <si>
    <r>
      <rPr>
        <b/>
        <sz val="10"/>
        <rFont val="Arial"/>
        <family val="2"/>
        <charset val="238"/>
      </rPr>
      <t>DUBEC</t>
    </r>
    <r>
      <rPr>
        <sz val="10"/>
        <rFont val="Arial"/>
        <family val="2"/>
        <charset val="238"/>
      </rPr>
      <t xml:space="preserve">  Rudolf </t>
    </r>
  </si>
  <si>
    <r>
      <rPr>
        <b/>
        <sz val="10"/>
        <rFont val="Arial"/>
        <family val="2"/>
        <charset val="238"/>
      </rPr>
      <t>PAUKERT</t>
    </r>
    <r>
      <rPr>
        <sz val="10"/>
        <rFont val="Arial"/>
        <family val="2"/>
        <charset val="238"/>
      </rPr>
      <t xml:space="preserve">  Milan</t>
    </r>
  </si>
  <si>
    <r>
      <rPr>
        <b/>
        <sz val="10"/>
        <rFont val="Arial"/>
        <family val="2"/>
        <charset val="238"/>
      </rPr>
      <t>STAŘECKÝ</t>
    </r>
    <r>
      <rPr>
        <sz val="10"/>
        <rFont val="Arial"/>
        <family val="2"/>
        <charset val="238"/>
      </rPr>
      <t xml:space="preserve">  Tomáš</t>
    </r>
  </si>
  <si>
    <r>
      <rPr>
        <b/>
        <sz val="10"/>
        <rFont val="Arial"/>
        <family val="2"/>
        <charset val="238"/>
      </rPr>
      <t>DOSTÁL</t>
    </r>
    <r>
      <rPr>
        <sz val="10"/>
        <rFont val="Arial"/>
        <family val="2"/>
        <charset val="238"/>
      </rPr>
      <t xml:space="preserve">  Martin</t>
    </r>
  </si>
  <si>
    <r>
      <rPr>
        <b/>
        <sz val="10"/>
        <rFont val="Arial"/>
        <family val="2"/>
        <charset val="238"/>
      </rPr>
      <t xml:space="preserve">PENC  </t>
    </r>
    <r>
      <rPr>
        <sz val="10"/>
        <rFont val="Arial"/>
        <family val="2"/>
        <charset val="238"/>
      </rPr>
      <t>Miroslav</t>
    </r>
  </si>
  <si>
    <r>
      <rPr>
        <b/>
        <sz val="10"/>
        <rFont val="Arial"/>
        <family val="2"/>
        <charset val="238"/>
      </rPr>
      <t>KAŠPAR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</si>
  <si>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NOVÁK</t>
    </r>
    <r>
      <rPr>
        <sz val="10"/>
        <rFont val="Arial"/>
        <family val="2"/>
        <charset val="238"/>
      </rPr>
      <t xml:space="preserve">  Miroslav</t>
    </r>
  </si>
  <si>
    <r>
      <rPr>
        <b/>
        <sz val="10"/>
        <rFont val="Arial"/>
        <family val="2"/>
        <charset val="238"/>
      </rPr>
      <t>ŠVÁB</t>
    </r>
    <r>
      <rPr>
        <sz val="10"/>
        <rFont val="Arial"/>
        <family val="2"/>
        <charset val="238"/>
      </rPr>
      <t xml:space="preserve">  Luděk</t>
    </r>
  </si>
  <si>
    <r>
      <rPr>
        <b/>
        <sz val="10"/>
        <rFont val="Arial"/>
        <family val="2"/>
        <charset val="238"/>
      </rPr>
      <t>CHVALINA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</si>
  <si>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DRYÁK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</si>
  <si>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 xml:space="preserve">ŠAFÁŘ </t>
    </r>
    <r>
      <rPr>
        <sz val="10"/>
        <rFont val="Arial"/>
        <family val="2"/>
        <charset val="238"/>
      </rPr>
      <t xml:space="preserve"> Ondřej</t>
    </r>
  </si>
  <si>
    <r>
      <rPr>
        <b/>
        <sz val="10"/>
        <rFont val="Arial"/>
        <family val="2"/>
        <charset val="238"/>
      </rPr>
      <t>JAVŮREK</t>
    </r>
    <r>
      <rPr>
        <sz val="10"/>
        <rFont val="Arial"/>
        <family val="2"/>
        <charset val="238"/>
      </rPr>
      <t xml:space="preserve">  Michal</t>
    </r>
  </si>
  <si>
    <r>
      <rPr>
        <b/>
        <sz val="10"/>
        <rFont val="Arial"/>
        <family val="2"/>
        <charset val="238"/>
      </rPr>
      <t>WALLENFELS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</si>
  <si>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 xml:space="preserve">ROCK </t>
    </r>
    <r>
      <rPr>
        <sz val="10"/>
        <rFont val="Arial"/>
        <family val="2"/>
        <charset val="238"/>
      </rPr>
      <t xml:space="preserve"> Jan</t>
    </r>
  </si>
  <si>
    <r>
      <rPr>
        <b/>
        <sz val="10"/>
        <rFont val="Arial"/>
        <family val="2"/>
        <charset val="238"/>
      </rPr>
      <t>NENADÁL</t>
    </r>
    <r>
      <rPr>
        <sz val="10"/>
        <rFont val="Arial"/>
        <family val="2"/>
        <charset val="238"/>
      </rPr>
      <t xml:space="preserve">  Jaroslav</t>
    </r>
  </si>
  <si>
    <r>
      <rPr>
        <b/>
        <sz val="10"/>
        <rFont val="Arial"/>
        <family val="2"/>
        <charset val="238"/>
      </rPr>
      <t>SMĚLÝ</t>
    </r>
    <r>
      <rPr>
        <sz val="10"/>
        <rFont val="Arial"/>
        <family val="2"/>
        <charset val="238"/>
      </rPr>
      <t xml:space="preserve">  Jaroslav</t>
    </r>
  </si>
  <si>
    <r>
      <rPr>
        <b/>
        <sz val="10"/>
        <rFont val="Arial"/>
        <family val="2"/>
        <charset val="238"/>
      </rPr>
      <t>VESELÝ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</si>
  <si>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 xml:space="preserve">RANDÁK </t>
    </r>
    <r>
      <rPr>
        <sz val="10"/>
        <rFont val="Arial"/>
        <family val="2"/>
        <charset val="238"/>
      </rPr>
      <t xml:space="preserve"> Karel</t>
    </r>
  </si>
  <si>
    <r>
      <rPr>
        <b/>
        <sz val="10"/>
        <rFont val="Arial"/>
        <family val="2"/>
        <charset val="238"/>
      </rPr>
      <t>BLOUDEK</t>
    </r>
    <r>
      <rPr>
        <sz val="10"/>
        <rFont val="Arial"/>
        <family val="2"/>
        <charset val="238"/>
      </rPr>
      <t xml:space="preserve">  Petr</t>
    </r>
  </si>
  <si>
    <r>
      <rPr>
        <b/>
        <sz val="10"/>
        <rFont val="Arial"/>
        <family val="2"/>
        <charset val="238"/>
      </rPr>
      <t>PERGLER</t>
    </r>
    <r>
      <rPr>
        <sz val="10"/>
        <rFont val="Arial"/>
        <family val="2"/>
        <charset val="238"/>
      </rPr>
      <t xml:space="preserve">  Ivan</t>
    </r>
  </si>
  <si>
    <r>
      <rPr>
        <b/>
        <sz val="10"/>
        <rFont val="Arial"/>
        <family val="2"/>
        <charset val="238"/>
      </rPr>
      <t>SVĚCHOTA</t>
    </r>
    <r>
      <rPr>
        <sz val="10"/>
        <rFont val="Arial"/>
        <family val="2"/>
        <charset val="238"/>
      </rPr>
      <t xml:space="preserve">  Petr</t>
    </r>
  </si>
  <si>
    <r>
      <rPr>
        <b/>
        <sz val="10"/>
        <rFont val="Arial"/>
        <family val="2"/>
        <charset val="238"/>
      </rPr>
      <t>KERNER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</si>
  <si>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MATOUŠEK</t>
    </r>
    <r>
      <rPr>
        <sz val="10"/>
        <rFont val="Arial"/>
        <family val="2"/>
        <charset val="238"/>
      </rPr>
      <t xml:space="preserve">  Petr</t>
    </r>
  </si>
  <si>
    <r>
      <rPr>
        <b/>
        <sz val="10"/>
        <rFont val="Arial"/>
        <family val="2"/>
        <charset val="238"/>
      </rPr>
      <t xml:space="preserve">ŠENK </t>
    </r>
    <r>
      <rPr>
        <sz val="10"/>
        <rFont val="Arial"/>
        <family val="2"/>
        <charset val="238"/>
      </rPr>
      <t xml:space="preserve"> Pavel</t>
    </r>
  </si>
  <si>
    <r>
      <rPr>
        <b/>
        <sz val="10"/>
        <rFont val="Arial"/>
        <family val="2"/>
        <charset val="238"/>
      </rPr>
      <t>PEKÁREK</t>
    </r>
    <r>
      <rPr>
        <sz val="10"/>
        <rFont val="Arial"/>
        <family val="2"/>
        <charset val="238"/>
      </rPr>
      <t xml:space="preserve">  Jaroslav</t>
    </r>
  </si>
  <si>
    <r>
      <rPr>
        <b/>
        <sz val="10"/>
        <rFont val="Arial"/>
        <family val="2"/>
        <charset val="238"/>
      </rPr>
      <t>VYSTRČIL</t>
    </r>
    <r>
      <rPr>
        <sz val="10"/>
        <rFont val="Arial"/>
        <family val="2"/>
        <charset val="238"/>
      </rPr>
      <t xml:space="preserve">  Michal</t>
    </r>
  </si>
  <si>
    <r>
      <rPr>
        <b/>
        <sz val="10"/>
        <rFont val="Arial"/>
        <family val="2"/>
        <charset val="238"/>
      </rPr>
      <t xml:space="preserve">TRNKA </t>
    </r>
    <r>
      <rPr>
        <sz val="10"/>
        <rFont val="Arial"/>
        <family val="2"/>
        <charset val="238"/>
      </rPr>
      <t xml:space="preserve"> Tomáš</t>
    </r>
  </si>
  <si>
    <r>
      <rPr>
        <b/>
        <sz val="10"/>
        <rFont val="Arial"/>
        <family val="2"/>
        <charset val="238"/>
      </rPr>
      <t>ČERNÝ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</si>
  <si>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FRIDRICH</t>
    </r>
    <r>
      <rPr>
        <sz val="10"/>
        <rFont val="Arial"/>
        <family val="2"/>
        <charset val="238"/>
      </rPr>
      <t xml:space="preserve">  Martin</t>
    </r>
  </si>
  <si>
    <r>
      <rPr>
        <b/>
        <sz val="10"/>
        <rFont val="Arial"/>
        <family val="2"/>
        <charset val="238"/>
      </rPr>
      <t>KRÁL</t>
    </r>
    <r>
      <rPr>
        <sz val="10"/>
        <rFont val="Arial"/>
        <family val="2"/>
        <charset val="238"/>
      </rPr>
      <t xml:space="preserve">  Richard</t>
    </r>
  </si>
  <si>
    <r>
      <rPr>
        <b/>
        <sz val="10"/>
        <rFont val="Arial"/>
        <family val="2"/>
        <charset val="238"/>
      </rPr>
      <t xml:space="preserve">KOLAŘÍK </t>
    </r>
    <r>
      <rPr>
        <sz val="10"/>
        <rFont val="Arial"/>
        <family val="2"/>
        <charset val="238"/>
      </rPr>
      <t xml:space="preserve"> Pavel</t>
    </r>
  </si>
  <si>
    <r>
      <rPr>
        <b/>
        <sz val="10"/>
        <rFont val="Arial"/>
        <family val="2"/>
        <charset val="238"/>
      </rPr>
      <t>FRANC</t>
    </r>
    <r>
      <rPr>
        <sz val="10"/>
        <rFont val="Arial"/>
        <family val="2"/>
        <charset val="238"/>
      </rPr>
      <t xml:space="preserve">  Tomáš</t>
    </r>
  </si>
  <si>
    <r>
      <rPr>
        <b/>
        <sz val="10"/>
        <rFont val="Arial"/>
        <family val="2"/>
        <charset val="238"/>
      </rPr>
      <t xml:space="preserve">KRÁL </t>
    </r>
    <r>
      <rPr>
        <sz val="10"/>
        <rFont val="Arial"/>
        <family val="2"/>
        <charset val="238"/>
      </rPr>
      <t xml:space="preserve"> Vítězslav</t>
    </r>
  </si>
  <si>
    <r>
      <rPr>
        <b/>
        <sz val="10"/>
        <rFont val="Arial"/>
        <family val="2"/>
        <charset val="238"/>
      </rPr>
      <t>KOČÍ</t>
    </r>
    <r>
      <rPr>
        <sz val="10"/>
        <rFont val="Arial"/>
        <family val="2"/>
        <charset val="238"/>
      </rPr>
      <t xml:space="preserve">  Miroslav</t>
    </r>
  </si>
  <si>
    <r>
      <rPr>
        <b/>
        <sz val="10"/>
        <rFont val="Arial"/>
        <family val="2"/>
        <charset val="238"/>
      </rPr>
      <t xml:space="preserve">SOCHOR </t>
    </r>
    <r>
      <rPr>
        <sz val="10"/>
        <rFont val="Arial"/>
        <family val="2"/>
        <charset val="238"/>
      </rPr>
      <t xml:space="preserve"> František</t>
    </r>
  </si>
  <si>
    <r>
      <rPr>
        <b/>
        <sz val="10"/>
        <rFont val="Arial"/>
        <family val="2"/>
        <charset val="238"/>
      </rPr>
      <t>JEŽEK</t>
    </r>
    <r>
      <rPr>
        <sz val="10"/>
        <rFont val="Arial"/>
        <family val="2"/>
        <charset val="238"/>
      </rPr>
      <t xml:space="preserve">  Oldřich</t>
    </r>
  </si>
  <si>
    <r>
      <rPr>
        <b/>
        <sz val="10"/>
        <rFont val="Arial"/>
        <family val="2"/>
        <charset val="238"/>
      </rPr>
      <t xml:space="preserve">JONÁŠ </t>
    </r>
    <r>
      <rPr>
        <sz val="10"/>
        <rFont val="Arial"/>
        <family val="2"/>
        <charset val="238"/>
      </rPr>
      <t xml:space="preserve"> Radek</t>
    </r>
  </si>
  <si>
    <r>
      <rPr>
        <b/>
        <sz val="10"/>
        <rFont val="Arial"/>
        <family val="2"/>
        <charset val="238"/>
      </rPr>
      <t>ZEMÁNEK</t>
    </r>
    <r>
      <rPr>
        <sz val="10"/>
        <rFont val="Arial"/>
        <family val="2"/>
        <charset val="238"/>
      </rPr>
      <t xml:space="preserve">  Tomáš</t>
    </r>
  </si>
  <si>
    <r>
      <rPr>
        <b/>
        <sz val="10"/>
        <rFont val="Arial"/>
        <family val="2"/>
        <charset val="238"/>
      </rPr>
      <t>WALTER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</si>
  <si>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>NOVOTNÝ</t>
    </r>
    <r>
      <rPr>
        <sz val="10"/>
        <rFont val="Arial"/>
        <family val="2"/>
        <charset val="238"/>
      </rPr>
      <t xml:space="preserve">  Marek</t>
    </r>
  </si>
  <si>
    <r>
      <rPr>
        <b/>
        <sz val="10"/>
        <rFont val="Arial"/>
        <family val="2"/>
        <charset val="238"/>
      </rPr>
      <t>MAXA</t>
    </r>
    <r>
      <rPr>
        <sz val="10"/>
        <rFont val="Arial"/>
        <family val="2"/>
        <charset val="238"/>
      </rPr>
      <t xml:space="preserve">  Matěj</t>
    </r>
  </si>
  <si>
    <r>
      <rPr>
        <b/>
        <sz val="10"/>
        <rFont val="Arial"/>
        <family val="2"/>
        <charset val="238"/>
      </rPr>
      <t xml:space="preserve">MICHALČÍK </t>
    </r>
    <r>
      <rPr>
        <sz val="10"/>
        <rFont val="Arial"/>
        <family val="2"/>
        <charset val="238"/>
      </rPr>
      <t xml:space="preserve"> Ondřej</t>
    </r>
  </si>
  <si>
    <r>
      <rPr>
        <b/>
        <sz val="10"/>
        <rFont val="Arial"/>
        <family val="2"/>
        <charset val="238"/>
      </rPr>
      <t>BŘEZINA</t>
    </r>
    <r>
      <rPr>
        <sz val="10"/>
        <rFont val="Arial"/>
        <family val="2"/>
        <charset val="238"/>
      </rPr>
      <t xml:space="preserve">  Petr</t>
    </r>
  </si>
  <si>
    <r>
      <rPr>
        <b/>
        <sz val="10"/>
        <rFont val="Arial"/>
        <family val="2"/>
        <charset val="238"/>
      </rPr>
      <t>KOVANDA</t>
    </r>
    <r>
      <rPr>
        <sz val="10"/>
        <rFont val="Arial"/>
        <family val="2"/>
        <charset val="238"/>
      </rPr>
      <t xml:space="preserve">  Josef </t>
    </r>
  </si>
  <si>
    <r>
      <rPr>
        <b/>
        <sz val="10"/>
        <rFont val="Arial"/>
        <family val="2"/>
        <charset val="238"/>
      </rPr>
      <t>JUREČKA</t>
    </r>
    <r>
      <rPr>
        <sz val="10"/>
        <rFont val="Arial"/>
        <family val="2"/>
        <charset val="238"/>
      </rPr>
      <t xml:space="preserve">  Dušan </t>
    </r>
  </si>
  <si>
    <r>
      <rPr>
        <b/>
        <sz val="10"/>
        <rFont val="Arial"/>
        <family val="2"/>
        <charset val="238"/>
      </rPr>
      <t xml:space="preserve">ANDRES </t>
    </r>
    <r>
      <rPr>
        <sz val="10"/>
        <rFont val="Arial"/>
        <family val="2"/>
        <charset val="238"/>
      </rPr>
      <t xml:space="preserve"> Daniel</t>
    </r>
  </si>
  <si>
    <r>
      <rPr>
        <b/>
        <sz val="10"/>
        <rFont val="Arial"/>
        <family val="2"/>
        <charset val="238"/>
      </rPr>
      <t>PIRK</t>
    </r>
    <r>
      <rPr>
        <sz val="10"/>
        <rFont val="Arial"/>
        <family val="2"/>
        <charset val="238"/>
      </rPr>
      <t xml:space="preserve">  Tomáš </t>
    </r>
  </si>
  <si>
    <r>
      <rPr>
        <b/>
        <sz val="10"/>
        <rFont val="Arial"/>
        <family val="2"/>
        <charset val="238"/>
      </rPr>
      <t>BŘÍZA</t>
    </r>
    <r>
      <rPr>
        <sz val="10"/>
        <rFont val="Arial"/>
        <family val="2"/>
        <charset val="238"/>
      </rPr>
      <t xml:space="preserve">  Tomáš</t>
    </r>
  </si>
  <si>
    <r>
      <rPr>
        <b/>
        <sz val="10"/>
        <rFont val="Arial"/>
        <family val="2"/>
        <charset val="238"/>
      </rPr>
      <t xml:space="preserve">ŠIMON </t>
    </r>
    <r>
      <rPr>
        <sz val="10"/>
        <rFont val="Arial"/>
        <family val="2"/>
        <charset val="238"/>
      </rPr>
      <t xml:space="preserve"> Radek</t>
    </r>
  </si>
  <si>
    <r>
      <rPr>
        <b/>
        <sz val="10"/>
        <rFont val="Arial"/>
        <family val="2"/>
        <charset val="238"/>
      </rPr>
      <t xml:space="preserve">PETRÁK </t>
    </r>
    <r>
      <rPr>
        <sz val="10"/>
        <rFont val="Arial"/>
        <family val="2"/>
        <charset val="238"/>
      </rPr>
      <t xml:space="preserve"> Tomáš</t>
    </r>
  </si>
  <si>
    <r>
      <rPr>
        <b/>
        <sz val="10"/>
        <rFont val="Arial"/>
        <family val="2"/>
        <charset val="238"/>
      </rPr>
      <t xml:space="preserve">PLACHÝ  </t>
    </r>
    <r>
      <rPr>
        <sz val="10"/>
        <rFont val="Arial"/>
        <family val="2"/>
        <charset val="238"/>
      </rPr>
      <t>Bohuslav ml.</t>
    </r>
  </si>
  <si>
    <r>
      <rPr>
        <b/>
        <sz val="10"/>
        <rFont val="Arial"/>
        <family val="2"/>
        <charset val="238"/>
      </rPr>
      <t>BENEŠ</t>
    </r>
    <r>
      <rPr>
        <sz val="10"/>
        <rFont val="Arial"/>
        <family val="2"/>
        <charset val="238"/>
      </rPr>
      <t xml:space="preserve">  Vladimír</t>
    </r>
  </si>
  <si>
    <r>
      <rPr>
        <b/>
        <sz val="10"/>
        <rFont val="Arial"/>
        <family val="2"/>
        <charset val="238"/>
      </rPr>
      <t>SPURNÝ</t>
    </r>
    <r>
      <rPr>
        <sz val="10"/>
        <rFont val="Arial"/>
        <family val="2"/>
        <charset val="238"/>
      </rPr>
      <t xml:space="preserve">  Stanislav</t>
    </r>
  </si>
  <si>
    <r>
      <rPr>
        <b/>
        <sz val="10"/>
        <rFont val="Arial"/>
        <family val="2"/>
        <charset val="238"/>
      </rPr>
      <t xml:space="preserve">HORČÍK </t>
    </r>
    <r>
      <rPr>
        <sz val="10"/>
        <rFont val="Arial"/>
        <family val="2"/>
        <charset val="238"/>
      </rPr>
      <t xml:space="preserve"> Zdeněk</t>
    </r>
  </si>
  <si>
    <r>
      <rPr>
        <b/>
        <sz val="10"/>
        <rFont val="Arial"/>
        <family val="2"/>
        <charset val="238"/>
      </rPr>
      <t xml:space="preserve">ZATLOUKAL </t>
    </r>
    <r>
      <rPr>
        <sz val="10"/>
        <rFont val="Arial"/>
        <family val="2"/>
        <charset val="238"/>
      </rPr>
      <t xml:space="preserve"> Petr</t>
    </r>
  </si>
  <si>
    <r>
      <rPr>
        <b/>
        <sz val="10"/>
        <rFont val="Arial"/>
        <family val="2"/>
        <charset val="238"/>
      </rPr>
      <t>MAZÁNEK</t>
    </r>
    <r>
      <rPr>
        <sz val="10"/>
        <rFont val="Arial"/>
        <family val="2"/>
        <charset val="238"/>
      </rPr>
      <t xml:space="preserve">  Milan</t>
    </r>
  </si>
  <si>
    <r>
      <rPr>
        <b/>
        <sz val="10"/>
        <rFont val="Arial"/>
        <family val="2"/>
        <charset val="238"/>
      </rPr>
      <t>ČERMÁK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</si>
  <si>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ŠPUNDA</t>
    </r>
    <r>
      <rPr>
        <sz val="10"/>
        <rFont val="Arial"/>
        <family val="2"/>
        <charset val="238"/>
      </rPr>
      <t xml:space="preserve">  Josef</t>
    </r>
  </si>
  <si>
    <r>
      <rPr>
        <b/>
        <sz val="10"/>
        <rFont val="Arial"/>
        <family val="2"/>
        <charset val="238"/>
      </rPr>
      <t>ZELENKA</t>
    </r>
    <r>
      <rPr>
        <sz val="10"/>
        <rFont val="Arial"/>
        <family val="2"/>
        <charset val="238"/>
      </rPr>
      <t xml:space="preserve">  Petr</t>
    </r>
  </si>
  <si>
    <r>
      <rPr>
        <b/>
        <sz val="10"/>
        <rFont val="Arial"/>
        <family val="2"/>
        <charset val="238"/>
      </rPr>
      <t>KOS</t>
    </r>
    <r>
      <rPr>
        <sz val="10"/>
        <rFont val="Arial"/>
        <family val="2"/>
        <charset val="238"/>
      </rPr>
      <t xml:space="preserve">  Zdeněk</t>
    </r>
  </si>
  <si>
    <r>
      <rPr>
        <b/>
        <sz val="10"/>
        <rFont val="Arial"/>
        <family val="2"/>
        <charset val="238"/>
      </rPr>
      <t xml:space="preserve">HOLEŠ </t>
    </r>
    <r>
      <rPr>
        <sz val="10"/>
        <rFont val="Arial"/>
        <family val="2"/>
        <charset val="238"/>
      </rPr>
      <t xml:space="preserve"> Pavel</t>
    </r>
  </si>
  <si>
    <r>
      <rPr>
        <b/>
        <sz val="10"/>
        <rFont val="Arial"/>
        <family val="2"/>
        <charset val="238"/>
      </rPr>
      <t xml:space="preserve">PICH </t>
    </r>
    <r>
      <rPr>
        <sz val="10"/>
        <rFont val="Arial"/>
        <family val="2"/>
        <charset val="238"/>
      </rPr>
      <t xml:space="preserve"> Petr</t>
    </r>
  </si>
  <si>
    <r>
      <rPr>
        <b/>
        <sz val="10"/>
        <rFont val="Arial"/>
        <family val="2"/>
        <charset val="238"/>
      </rPr>
      <t>TUČNÝ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</si>
  <si>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 xml:space="preserve">KLAUS </t>
    </r>
    <r>
      <rPr>
        <sz val="10"/>
        <rFont val="Arial"/>
        <family val="2"/>
        <charset val="238"/>
      </rPr>
      <t xml:space="preserve"> Jindřich</t>
    </r>
  </si>
  <si>
    <r>
      <rPr>
        <b/>
        <sz val="10"/>
        <rFont val="Arial"/>
        <family val="2"/>
        <charset val="238"/>
      </rPr>
      <t>CHYTIL</t>
    </r>
    <r>
      <rPr>
        <sz val="10"/>
        <rFont val="Arial"/>
        <family val="2"/>
        <charset val="238"/>
      </rPr>
      <t xml:space="preserve">  Ivan </t>
    </r>
  </si>
  <si>
    <r>
      <rPr>
        <b/>
        <sz val="10"/>
        <rFont val="Arial"/>
        <family val="2"/>
        <charset val="238"/>
      </rPr>
      <t xml:space="preserve">SEIDL </t>
    </r>
    <r>
      <rPr>
        <sz val="10"/>
        <rFont val="Arial"/>
        <family val="2"/>
        <charset val="238"/>
      </rPr>
      <t xml:space="preserve"> Zbyněk</t>
    </r>
  </si>
  <si>
    <r>
      <rPr>
        <b/>
        <sz val="10"/>
        <rFont val="Arial"/>
        <family val="2"/>
        <charset val="238"/>
      </rPr>
      <t>VÁCHAL</t>
    </r>
    <r>
      <rPr>
        <sz val="10"/>
        <rFont val="Arial"/>
        <family val="2"/>
        <charset val="238"/>
      </rPr>
      <t xml:space="preserve">  Jiří</t>
    </r>
  </si>
  <si>
    <r>
      <rPr>
        <b/>
        <sz val="10"/>
        <rFont val="Arial"/>
        <family val="2"/>
        <charset val="238"/>
      </rPr>
      <t>BOROVIČKOVÁ</t>
    </r>
    <r>
      <rPr>
        <sz val="10"/>
        <rFont val="Arial"/>
        <family val="2"/>
        <charset val="238"/>
      </rPr>
      <t xml:space="preserve">  Lenka</t>
    </r>
  </si>
  <si>
    <r>
      <rPr>
        <b/>
        <sz val="10"/>
        <rFont val="Arial"/>
        <family val="2"/>
        <charset val="238"/>
      </rPr>
      <t>JENÍKOVÁ</t>
    </r>
    <r>
      <rPr>
        <sz val="10"/>
        <rFont val="Arial"/>
        <family val="2"/>
        <charset val="238"/>
      </rPr>
      <t xml:space="preserve">  Karolína</t>
    </r>
  </si>
  <si>
    <r>
      <rPr>
        <b/>
        <sz val="10"/>
        <rFont val="Arial"/>
        <family val="2"/>
        <charset val="238"/>
      </rPr>
      <t xml:space="preserve">ŠIMÁNEK  </t>
    </r>
    <r>
      <rPr>
        <sz val="10"/>
        <rFont val="Arial"/>
        <family val="2"/>
        <charset val="238"/>
      </rPr>
      <t>Miroslav</t>
    </r>
  </si>
  <si>
    <r>
      <rPr>
        <b/>
        <sz val="10"/>
        <rFont val="Arial"/>
        <family val="2"/>
        <charset val="238"/>
      </rPr>
      <t>WEIGNER</t>
    </r>
    <r>
      <rPr>
        <sz val="10"/>
        <rFont val="Arial"/>
        <family val="2"/>
        <charset val="238"/>
      </rPr>
      <t xml:space="preserve">  Vladimír</t>
    </r>
  </si>
  <si>
    <r>
      <rPr>
        <b/>
        <sz val="10"/>
        <rFont val="Arial"/>
        <family val="2"/>
        <charset val="238"/>
      </rPr>
      <t>POKORNÝ</t>
    </r>
    <r>
      <rPr>
        <sz val="10"/>
        <rFont val="Arial"/>
        <family val="2"/>
        <charset val="238"/>
      </rPr>
      <t xml:space="preserve">  Bohuslav</t>
    </r>
  </si>
  <si>
    <r>
      <rPr>
        <b/>
        <sz val="10"/>
        <rFont val="Arial"/>
        <family val="2"/>
        <charset val="238"/>
      </rPr>
      <t>MAREK</t>
    </r>
    <r>
      <rPr>
        <sz val="10"/>
        <rFont val="Arial"/>
        <family val="2"/>
        <charset val="238"/>
      </rPr>
      <t xml:space="preserve">  Václav</t>
    </r>
  </si>
  <si>
    <r>
      <rPr>
        <b/>
        <sz val="10"/>
        <rFont val="Arial"/>
        <family val="2"/>
        <charset val="238"/>
      </rPr>
      <t xml:space="preserve">CHALOUPKA </t>
    </r>
    <r>
      <rPr>
        <sz val="10"/>
        <rFont val="Arial"/>
        <family val="2"/>
        <charset val="238"/>
      </rPr>
      <t xml:space="preserve"> Přemysl</t>
    </r>
  </si>
  <si>
    <r>
      <rPr>
        <b/>
        <sz val="10"/>
        <rFont val="Arial"/>
        <family val="2"/>
        <charset val="238"/>
      </rPr>
      <t xml:space="preserve">POSPÍŠIL </t>
    </r>
    <r>
      <rPr>
        <sz val="10"/>
        <rFont val="Arial"/>
        <family val="2"/>
        <charset val="238"/>
      </rPr>
      <t>Vít</t>
    </r>
  </si>
  <si>
    <t>kategorie</t>
  </si>
  <si>
    <r>
      <t xml:space="preserve">DOLEJŠ </t>
    </r>
    <r>
      <rPr>
        <sz val="10"/>
        <rFont val="Arial"/>
        <family val="2"/>
        <charset val="238"/>
      </rPr>
      <t xml:space="preserve"> Radomír</t>
    </r>
  </si>
  <si>
    <r>
      <t xml:space="preserve">ISSA  </t>
    </r>
    <r>
      <rPr>
        <sz val="10"/>
        <rFont val="Arial"/>
        <family val="2"/>
        <charset val="238"/>
      </rPr>
      <t>Michael</t>
    </r>
  </si>
  <si>
    <r>
      <t xml:space="preserve">JÍROVEC </t>
    </r>
    <r>
      <rPr>
        <sz val="10"/>
        <rFont val="Arial"/>
        <family val="2"/>
        <charset val="238"/>
      </rPr>
      <t xml:space="preserve"> Richard</t>
    </r>
  </si>
  <si>
    <r>
      <t xml:space="preserve">KŘESŤAN  </t>
    </r>
    <r>
      <rPr>
        <sz val="10"/>
        <rFont val="Arial"/>
        <family val="2"/>
        <charset val="238"/>
      </rPr>
      <t>Filip</t>
    </r>
  </si>
  <si>
    <r>
      <t xml:space="preserve">LACHMANN </t>
    </r>
    <r>
      <rPr>
        <sz val="10"/>
        <rFont val="Arial"/>
        <family val="2"/>
        <charset val="238"/>
      </rPr>
      <t xml:space="preserve"> Hynek</t>
    </r>
  </si>
  <si>
    <r>
      <t xml:space="preserve">LHOTA </t>
    </r>
    <r>
      <rPr>
        <sz val="10"/>
        <rFont val="Arial"/>
        <family val="2"/>
        <charset val="238"/>
      </rPr>
      <t xml:space="preserve"> Petr</t>
    </r>
  </si>
  <si>
    <r>
      <t>MOULÍK</t>
    </r>
    <r>
      <rPr>
        <sz val="10"/>
        <rFont val="Arial"/>
        <family val="2"/>
        <charset val="238"/>
      </rPr>
      <t xml:space="preserve"> Petr</t>
    </r>
  </si>
  <si>
    <r>
      <t xml:space="preserve">POKORNÝ  </t>
    </r>
    <r>
      <rPr>
        <sz val="10"/>
        <rFont val="Arial"/>
        <family val="2"/>
        <charset val="238"/>
      </rPr>
      <t>Vladimír</t>
    </r>
  </si>
  <si>
    <r>
      <t xml:space="preserve">POPEL </t>
    </r>
    <r>
      <rPr>
        <sz val="10"/>
        <rFont val="Arial"/>
        <family val="2"/>
        <charset val="238"/>
      </rPr>
      <t xml:space="preserve"> Karel</t>
    </r>
  </si>
  <si>
    <r>
      <t xml:space="preserve">ROSEN </t>
    </r>
    <r>
      <rPr>
        <sz val="10"/>
        <rFont val="Arial"/>
        <family val="2"/>
        <charset val="238"/>
      </rPr>
      <t xml:space="preserve"> Jan</t>
    </r>
  </si>
  <si>
    <r>
      <t xml:space="preserve">SEHNAL </t>
    </r>
    <r>
      <rPr>
        <sz val="10"/>
        <rFont val="Arial"/>
        <family val="2"/>
        <charset val="238"/>
      </rPr>
      <t xml:space="preserve"> Adrien</t>
    </r>
  </si>
  <si>
    <r>
      <t xml:space="preserve">VÁVRA </t>
    </r>
    <r>
      <rPr>
        <sz val="10"/>
        <rFont val="Arial"/>
        <family val="2"/>
        <charset val="238"/>
      </rPr>
      <t xml:space="preserve"> Martin</t>
    </r>
  </si>
  <si>
    <r>
      <t xml:space="preserve">VOLNÝ  </t>
    </r>
    <r>
      <rPr>
        <sz val="10"/>
        <rFont val="Arial"/>
        <family val="2"/>
        <charset val="238"/>
      </rPr>
      <t>Petr</t>
    </r>
  </si>
  <si>
    <r>
      <t xml:space="preserve">VOTOČEK  </t>
    </r>
    <r>
      <rPr>
        <sz val="10"/>
        <rFont val="Arial"/>
        <family val="2"/>
        <charset val="238"/>
      </rPr>
      <t>Vladimír</t>
    </r>
  </si>
  <si>
    <r>
      <t xml:space="preserve">DRÁBKOVÁ  </t>
    </r>
    <r>
      <rPr>
        <sz val="10"/>
        <rFont val="Arial"/>
        <family val="2"/>
        <charset val="238"/>
      </rPr>
      <t>Jana</t>
    </r>
  </si>
  <si>
    <r>
      <t xml:space="preserve">CHALOUPKOVÁ </t>
    </r>
    <r>
      <rPr>
        <sz val="10"/>
        <rFont val="Arial"/>
        <family val="2"/>
        <charset val="238"/>
      </rPr>
      <t xml:space="preserve"> Dana</t>
    </r>
  </si>
  <si>
    <r>
      <t xml:space="preserve">JUNGOVÁ  </t>
    </r>
    <r>
      <rPr>
        <sz val="10"/>
        <rFont val="Arial"/>
        <family val="2"/>
        <charset val="238"/>
      </rPr>
      <t>Michaela</t>
    </r>
  </si>
  <si>
    <r>
      <rPr>
        <b/>
        <sz val="10"/>
        <rFont val="Arial"/>
        <family val="2"/>
        <charset val="238"/>
      </rPr>
      <t>BERAN</t>
    </r>
    <r>
      <rPr>
        <sz val="10"/>
        <rFont val="Arial"/>
        <family val="2"/>
        <charset val="238"/>
      </rPr>
      <t xml:space="preserve">  Jan</t>
    </r>
  </si>
  <si>
    <r>
      <rPr>
        <b/>
        <sz val="10"/>
        <rFont val="Arial"/>
        <family val="2"/>
        <charset val="238"/>
      </rPr>
      <t>SEEMANOVÁ</t>
    </r>
    <r>
      <rPr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>Jana</t>
    </r>
  </si>
  <si>
    <t>VESELÝ  Michal</t>
  </si>
  <si>
    <t>SYNOVEC  František</t>
  </si>
  <si>
    <r>
      <t>NOVOTNÝ</t>
    </r>
    <r>
      <rPr>
        <sz val="10"/>
        <rFont val="Arial"/>
        <family val="2"/>
        <charset val="238"/>
      </rPr>
      <t xml:space="preserve">  Aleš</t>
    </r>
  </si>
  <si>
    <r>
      <t>MLÁTEK</t>
    </r>
    <r>
      <rPr>
        <sz val="10"/>
        <rFont val="Arial"/>
        <family val="2"/>
        <charset val="238"/>
      </rPr>
      <t xml:space="preserve">  Jan</t>
    </r>
  </si>
  <si>
    <r>
      <t>MÁTL</t>
    </r>
    <r>
      <rPr>
        <sz val="10"/>
        <rFont val="Arial"/>
        <family val="2"/>
        <charset val="238"/>
      </rPr>
      <t xml:space="preserve">  Radek</t>
    </r>
  </si>
  <si>
    <r>
      <t xml:space="preserve">LACINA </t>
    </r>
    <r>
      <rPr>
        <sz val="10"/>
        <rFont val="Arial"/>
        <family val="2"/>
        <charset val="238"/>
      </rPr>
      <t xml:space="preserve"> Jakub</t>
    </r>
  </si>
  <si>
    <r>
      <t xml:space="preserve">KOŠŤÁK </t>
    </r>
    <r>
      <rPr>
        <sz val="10"/>
        <rFont val="Arial"/>
        <family val="2"/>
        <charset val="238"/>
      </rPr>
      <t xml:space="preserve"> Zdeněk</t>
    </r>
  </si>
  <si>
    <r>
      <t>KADLEC</t>
    </r>
    <r>
      <rPr>
        <sz val="10"/>
        <rFont val="Arial"/>
        <family val="2"/>
        <charset val="238"/>
      </rPr>
      <t xml:space="preserve">  Tomáš</t>
    </r>
  </si>
  <si>
    <r>
      <t xml:space="preserve">HEJDA </t>
    </r>
    <r>
      <rPr>
        <sz val="10"/>
        <rFont val="Arial"/>
        <family val="2"/>
        <charset val="238"/>
      </rPr>
      <t xml:space="preserve"> Jan</t>
    </r>
  </si>
  <si>
    <r>
      <t xml:space="preserve">DUŠEK </t>
    </r>
    <r>
      <rPr>
        <sz val="10"/>
        <rFont val="Arial"/>
        <family val="2"/>
        <charset val="238"/>
      </rPr>
      <t xml:space="preserve"> Jan ml.</t>
    </r>
  </si>
  <si>
    <r>
      <t xml:space="preserve">DANDA </t>
    </r>
    <r>
      <rPr>
        <sz val="10"/>
        <rFont val="Arial"/>
        <family val="2"/>
        <charset val="238"/>
      </rPr>
      <t xml:space="preserve"> Michal</t>
    </r>
  </si>
  <si>
    <r>
      <t xml:space="preserve">ANTOV  </t>
    </r>
    <r>
      <rPr>
        <sz val="10"/>
        <rFont val="Arial"/>
        <family val="2"/>
        <charset val="238"/>
      </rPr>
      <t>Ivan</t>
    </r>
  </si>
  <si>
    <r>
      <t xml:space="preserve">CIBOCH  </t>
    </r>
    <r>
      <rPr>
        <sz val="10"/>
        <rFont val="Arial"/>
        <family val="2"/>
        <charset val="238"/>
      </rPr>
      <t xml:space="preserve">Tomáš </t>
    </r>
  </si>
  <si>
    <r>
      <t xml:space="preserve">FLAKS  </t>
    </r>
    <r>
      <rPr>
        <sz val="10"/>
        <rFont val="Arial"/>
        <family val="2"/>
        <charset val="238"/>
      </rPr>
      <t xml:space="preserve">Jan </t>
    </r>
  </si>
  <si>
    <r>
      <t xml:space="preserve">JANĎOUREK  </t>
    </r>
    <r>
      <rPr>
        <sz val="10"/>
        <rFont val="Arial"/>
        <family val="2"/>
        <charset val="238"/>
      </rPr>
      <t>Petr</t>
    </r>
  </si>
  <si>
    <r>
      <t xml:space="preserve">JÁNOŠÍK </t>
    </r>
    <r>
      <rPr>
        <sz val="10"/>
        <rFont val="Arial"/>
        <family val="2"/>
        <charset val="238"/>
      </rPr>
      <t xml:space="preserve"> Rudolf</t>
    </r>
  </si>
  <si>
    <r>
      <t xml:space="preserve">KAŠKA  </t>
    </r>
    <r>
      <rPr>
        <sz val="10"/>
        <rFont val="Arial"/>
        <family val="2"/>
        <charset val="238"/>
      </rPr>
      <t>Pavel</t>
    </r>
  </si>
  <si>
    <r>
      <t xml:space="preserve">KOBR </t>
    </r>
    <r>
      <rPr>
        <sz val="10"/>
        <rFont val="Arial"/>
        <family val="2"/>
        <charset val="238"/>
      </rPr>
      <t xml:space="preserve"> Jiří</t>
    </r>
  </si>
  <si>
    <r>
      <t xml:space="preserve">LAZAR </t>
    </r>
    <r>
      <rPr>
        <sz val="10"/>
        <rFont val="Arial"/>
        <family val="2"/>
        <charset val="238"/>
      </rPr>
      <t xml:space="preserve"> Marek</t>
    </r>
  </si>
  <si>
    <r>
      <t xml:space="preserve">MUSIL </t>
    </r>
    <r>
      <rPr>
        <sz val="10"/>
        <rFont val="Arial"/>
        <family val="2"/>
        <charset val="238"/>
      </rPr>
      <t xml:space="preserve"> Jan</t>
    </r>
  </si>
  <si>
    <r>
      <t>PĚKNÝ</t>
    </r>
    <r>
      <rPr>
        <sz val="10"/>
        <rFont val="Arial"/>
        <family val="2"/>
        <charset val="238"/>
      </rPr>
      <t xml:space="preserve"> Jan</t>
    </r>
  </si>
  <si>
    <r>
      <t xml:space="preserve">PÍŠKA  </t>
    </r>
    <r>
      <rPr>
        <sz val="10"/>
        <rFont val="Arial"/>
        <family val="2"/>
        <charset val="238"/>
      </rPr>
      <t>Karel</t>
    </r>
  </si>
  <si>
    <r>
      <t xml:space="preserve">VÁVRA </t>
    </r>
    <r>
      <rPr>
        <sz val="10"/>
        <rFont val="Arial"/>
        <family val="2"/>
        <charset val="238"/>
      </rPr>
      <t xml:space="preserve"> Radek</t>
    </r>
  </si>
  <si>
    <r>
      <t xml:space="preserve">WINKLER </t>
    </r>
    <r>
      <rPr>
        <sz val="10"/>
        <rFont val="Arial"/>
        <family val="2"/>
        <charset val="238"/>
      </rPr>
      <t xml:space="preserve"> Ludvík</t>
    </r>
  </si>
  <si>
    <r>
      <t xml:space="preserve">DOBIÁŠOVÁ  </t>
    </r>
    <r>
      <rPr>
        <sz val="10"/>
        <rFont val="Arial"/>
        <family val="2"/>
        <charset val="238"/>
      </rPr>
      <t>Jaroslava</t>
    </r>
  </si>
  <si>
    <r>
      <t xml:space="preserve">JAKUBCOVÁ  </t>
    </r>
    <r>
      <rPr>
        <sz val="10"/>
        <rFont val="Arial"/>
        <family val="2"/>
        <charset val="238"/>
      </rPr>
      <t>Kristina</t>
    </r>
  </si>
  <si>
    <r>
      <t xml:space="preserve">NÉMETH </t>
    </r>
    <r>
      <rPr>
        <sz val="10"/>
        <rFont val="Arial"/>
        <family val="2"/>
        <charset val="238"/>
      </rPr>
      <t xml:space="preserve"> Marek</t>
    </r>
  </si>
  <si>
    <r>
      <t xml:space="preserve">PŠTROSSOVÁ  </t>
    </r>
    <r>
      <rPr>
        <sz val="10"/>
        <rFont val="Arial"/>
        <family val="2"/>
        <charset val="238"/>
      </rPr>
      <t>Marie</t>
    </r>
  </si>
  <si>
    <r>
      <t xml:space="preserve">ANDRES  </t>
    </r>
    <r>
      <rPr>
        <sz val="10"/>
        <rFont val="Arial"/>
        <family val="2"/>
        <charset val="238"/>
      </rPr>
      <t xml:space="preserve">Martin </t>
    </r>
  </si>
  <si>
    <r>
      <t xml:space="preserve">BARTOŇ  </t>
    </r>
    <r>
      <rPr>
        <sz val="10"/>
        <rFont val="Arial"/>
        <family val="2"/>
        <charset val="238"/>
      </rPr>
      <t>Tomáš</t>
    </r>
  </si>
  <si>
    <r>
      <t xml:space="preserve">ČAPEK  </t>
    </r>
    <r>
      <rPr>
        <sz val="10"/>
        <rFont val="Arial"/>
        <family val="2"/>
        <charset val="238"/>
      </rPr>
      <t>Ondřej</t>
    </r>
  </si>
  <si>
    <r>
      <t xml:space="preserve">JURÁK  </t>
    </r>
    <r>
      <rPr>
        <sz val="10"/>
        <rFont val="Arial"/>
        <family val="2"/>
        <charset val="238"/>
      </rPr>
      <t>Jan</t>
    </r>
  </si>
  <si>
    <r>
      <t xml:space="preserve">KUBEŠ  </t>
    </r>
    <r>
      <rPr>
        <sz val="10"/>
        <rFont val="Arial"/>
        <family val="2"/>
        <charset val="238"/>
      </rPr>
      <t>Libor</t>
    </r>
  </si>
  <si>
    <r>
      <t xml:space="preserve">MARYŠKA  </t>
    </r>
    <r>
      <rPr>
        <sz val="10"/>
        <rFont val="Arial"/>
        <family val="2"/>
        <charset val="238"/>
      </rPr>
      <t>Jindřich ml.</t>
    </r>
  </si>
  <si>
    <r>
      <t xml:space="preserve">MICHALIČKA  </t>
    </r>
    <r>
      <rPr>
        <sz val="10"/>
        <rFont val="Arial"/>
        <family val="2"/>
        <charset val="238"/>
      </rPr>
      <t>David</t>
    </r>
  </si>
  <si>
    <r>
      <t xml:space="preserve">NOVOTNÝ  </t>
    </r>
    <r>
      <rPr>
        <sz val="10"/>
        <rFont val="Arial"/>
        <family val="2"/>
        <charset val="238"/>
      </rPr>
      <t>Michal</t>
    </r>
  </si>
  <si>
    <r>
      <t xml:space="preserve">ODVÁRKA  </t>
    </r>
    <r>
      <rPr>
        <sz val="10"/>
        <rFont val="Arial"/>
        <family val="2"/>
        <charset val="238"/>
      </rPr>
      <t>Jaromír</t>
    </r>
  </si>
  <si>
    <r>
      <t xml:space="preserve">PODROUŽEK  </t>
    </r>
    <r>
      <rPr>
        <sz val="10"/>
        <rFont val="Arial"/>
        <family val="2"/>
        <charset val="238"/>
      </rPr>
      <t>Lukáš</t>
    </r>
  </si>
  <si>
    <r>
      <t xml:space="preserve">ROHLÍČEK  </t>
    </r>
    <r>
      <rPr>
        <sz val="10"/>
        <rFont val="Arial"/>
        <family val="2"/>
        <charset val="238"/>
      </rPr>
      <t>Aleš</t>
    </r>
  </si>
  <si>
    <r>
      <t xml:space="preserve">ŠUSTR  </t>
    </r>
    <r>
      <rPr>
        <sz val="10"/>
        <rFont val="Arial"/>
        <family val="2"/>
        <charset val="238"/>
      </rPr>
      <t>Pavel</t>
    </r>
  </si>
  <si>
    <r>
      <t xml:space="preserve">VAŠEK  </t>
    </r>
    <r>
      <rPr>
        <sz val="10"/>
        <rFont val="Arial"/>
        <family val="2"/>
        <charset val="238"/>
      </rPr>
      <t>Jaromír</t>
    </r>
  </si>
  <si>
    <r>
      <t xml:space="preserve">VLÁŠEK  </t>
    </r>
    <r>
      <rPr>
        <sz val="10"/>
        <rFont val="Arial"/>
        <family val="2"/>
        <charset val="238"/>
      </rPr>
      <t>Jan</t>
    </r>
  </si>
  <si>
    <r>
      <t xml:space="preserve">TŮMA  </t>
    </r>
    <r>
      <rPr>
        <sz val="10"/>
        <rFont val="Arial"/>
        <family val="2"/>
        <charset val="238"/>
      </rPr>
      <t>Jiří</t>
    </r>
  </si>
  <si>
    <r>
      <t xml:space="preserve">BAŤHOVÁ  </t>
    </r>
    <r>
      <rPr>
        <sz val="10"/>
        <rFont val="Arial"/>
        <family val="2"/>
        <charset val="238"/>
      </rPr>
      <t>Marie</t>
    </r>
  </si>
  <si>
    <r>
      <t xml:space="preserve">BEDNÁŘ </t>
    </r>
    <r>
      <rPr>
        <sz val="10"/>
        <rFont val="Arial"/>
        <family val="2"/>
        <charset val="238"/>
      </rPr>
      <t xml:space="preserve"> Michal</t>
    </r>
  </si>
  <si>
    <r>
      <t xml:space="preserve">ZAJÍC  </t>
    </r>
    <r>
      <rPr>
        <sz val="10"/>
        <rFont val="Arial"/>
        <family val="2"/>
        <charset val="238"/>
      </rPr>
      <t>Jiří</t>
    </r>
  </si>
  <si>
    <r>
      <t xml:space="preserve">HLADINA  </t>
    </r>
    <r>
      <rPr>
        <sz val="10"/>
        <rFont val="Arial"/>
        <family val="2"/>
        <charset val="238"/>
      </rPr>
      <t>Tomáš</t>
    </r>
  </si>
  <si>
    <t>Průměry účastnic 89. VK 2022</t>
  </si>
  <si>
    <r>
      <t xml:space="preserve">DOUBEK BRENNEROVÁ </t>
    </r>
    <r>
      <rPr>
        <sz val="10"/>
        <rFont val="Arial"/>
        <family val="2"/>
        <charset val="238"/>
      </rPr>
      <t>Lenka</t>
    </r>
  </si>
  <si>
    <r>
      <t xml:space="preserve">ŠEDIVÝ </t>
    </r>
    <r>
      <rPr>
        <sz val="10"/>
        <rFont val="Arial"/>
        <family val="2"/>
        <charset val="238"/>
      </rPr>
      <t>Jiří</t>
    </r>
    <r>
      <rPr>
        <b/>
        <sz val="10"/>
        <rFont val="Arial"/>
        <family val="2"/>
        <charset val="238"/>
      </rPr>
      <t xml:space="preserve"> </t>
    </r>
  </si>
  <si>
    <r>
      <t xml:space="preserve">PECHEK  </t>
    </r>
    <r>
      <rPr>
        <sz val="10"/>
        <rFont val="Arial"/>
        <family val="2"/>
        <charset val="238"/>
      </rPr>
      <t>Vladimír</t>
    </r>
  </si>
  <si>
    <r>
      <t xml:space="preserve">LEDVINA  </t>
    </r>
    <r>
      <rPr>
        <sz val="10"/>
        <rFont val="Arial"/>
        <family val="2"/>
        <charset val="238"/>
      </rPr>
      <t>Tomáš</t>
    </r>
  </si>
  <si>
    <r>
      <t xml:space="preserve">HARTMAN  </t>
    </r>
    <r>
      <rPr>
        <sz val="10"/>
        <rFont val="Arial"/>
        <family val="2"/>
        <charset val="238"/>
      </rPr>
      <t>Aleš</t>
    </r>
  </si>
  <si>
    <r>
      <t xml:space="preserve">JANOTA  </t>
    </r>
    <r>
      <rPr>
        <sz val="10"/>
        <rFont val="Arial"/>
        <family val="2"/>
        <charset val="238"/>
      </rPr>
      <t>Vít</t>
    </r>
  </si>
  <si>
    <r>
      <t xml:space="preserve">GRIM  </t>
    </r>
    <r>
      <rPr>
        <sz val="10"/>
        <rFont val="Arial"/>
        <family val="2"/>
        <charset val="238"/>
      </rPr>
      <t>Tomáš</t>
    </r>
  </si>
  <si>
    <t>KENDÍK  Tomáš</t>
  </si>
  <si>
    <r>
      <t xml:space="preserve">HOMOLA  </t>
    </r>
    <r>
      <rPr>
        <sz val="10"/>
        <rFont val="Arial"/>
        <family val="2"/>
        <charset val="238"/>
      </rPr>
      <t>Radek</t>
    </r>
  </si>
  <si>
    <r>
      <t xml:space="preserve">VÁGNER  </t>
    </r>
    <r>
      <rPr>
        <sz val="10"/>
        <rFont val="Arial"/>
        <family val="2"/>
        <charset val="238"/>
      </rPr>
      <t>Daniel</t>
    </r>
  </si>
  <si>
    <r>
      <t xml:space="preserve">GABLA  </t>
    </r>
    <r>
      <rPr>
        <sz val="10"/>
        <rFont val="Arial"/>
        <family val="2"/>
        <charset val="238"/>
      </rPr>
      <t>Martin</t>
    </r>
  </si>
  <si>
    <r>
      <t xml:space="preserve">KLUGANOST  </t>
    </r>
    <r>
      <rPr>
        <sz val="10"/>
        <rFont val="Arial"/>
        <family val="2"/>
        <charset val="238"/>
      </rPr>
      <t>Jan</t>
    </r>
  </si>
  <si>
    <r>
      <t xml:space="preserve">HRNČÍŘ  </t>
    </r>
    <r>
      <rPr>
        <sz val="10"/>
        <rFont val="Arial"/>
        <family val="2"/>
        <charset val="238"/>
      </rPr>
      <t>Michal</t>
    </r>
  </si>
  <si>
    <r>
      <t xml:space="preserve">SILOVSKÝ  </t>
    </r>
    <r>
      <rPr>
        <sz val="10"/>
        <rFont val="Arial"/>
        <family val="2"/>
        <charset val="238"/>
      </rPr>
      <t>Tomáš</t>
    </r>
  </si>
  <si>
    <r>
      <t xml:space="preserve">HERDA  </t>
    </r>
    <r>
      <rPr>
        <sz val="10"/>
        <rFont val="Arial"/>
        <family val="2"/>
        <charset val="238"/>
      </rPr>
      <t>Jan</t>
    </r>
  </si>
  <si>
    <t>Průměry účastníků 89. VK 2022</t>
  </si>
  <si>
    <t>počet účastníků 89. VK 2022</t>
  </si>
  <si>
    <t>počet účastnic 89. VK</t>
  </si>
  <si>
    <t>pořadí podle času
bez rozdílu věku
89. VK</t>
  </si>
  <si>
    <r>
      <rPr>
        <sz val="10"/>
        <rFont val="Arial"/>
        <family val="2"/>
        <charset val="238"/>
      </rPr>
      <t>věk</t>
    </r>
    <r>
      <rPr>
        <sz val="10"/>
        <rFont val="Arial CE"/>
        <charset val="238"/>
      </rPr>
      <t xml:space="preserve"> / výkon
pořadí 89. VK</t>
    </r>
  </si>
  <si>
    <r>
      <rPr>
        <sz val="10"/>
        <color rgb="FFFF0000"/>
        <rFont val="Arial"/>
        <family val="2"/>
        <charset val="238"/>
      </rPr>
      <t>věk</t>
    </r>
    <r>
      <rPr>
        <sz val="10"/>
        <color rgb="FFFF0000"/>
        <rFont val="Arial CE"/>
        <charset val="238"/>
      </rPr>
      <t xml:space="preserve"> / výkon
pořadí 90. VK</t>
    </r>
  </si>
  <si>
    <t>pořadí podle času
bez rozdílu věku
90. VK</t>
  </si>
  <si>
    <t>stáří
[počet dnů]
ke dni
12.11.2023</t>
  </si>
  <si>
    <t>89. VK
čas</t>
  </si>
  <si>
    <t>pořadí v kategorii
do 39 let v 90. VK</t>
  </si>
  <si>
    <t>pořadí v kategorii
40-49 let v 90. VK</t>
  </si>
  <si>
    <t>pořadí v kategorii
50-59 let v 90. VK</t>
  </si>
  <si>
    <t>pořadí v kategorii
60 a více let v 90. VK</t>
  </si>
  <si>
    <t>Medián 90.VK</t>
  </si>
  <si>
    <t>počet účastnic 90. VK</t>
  </si>
  <si>
    <t>Průměry účastnic 90. VK 2023</t>
  </si>
  <si>
    <r>
      <rPr>
        <b/>
        <sz val="10"/>
        <rFont val="Arial"/>
        <family val="2"/>
        <charset val="238"/>
      </rPr>
      <t>FLIEGLOVÁ</t>
    </r>
    <r>
      <rPr>
        <sz val="10"/>
        <rFont val="Arial"/>
        <family val="2"/>
        <charset val="238"/>
      </rPr>
      <t xml:space="preserve">  Alena</t>
    </r>
  </si>
  <si>
    <t>FAFEJTOVÁ  Radka</t>
  </si>
  <si>
    <t>Průměry účastníků 90. VK 2023</t>
  </si>
  <si>
    <t>Medián 90. VK</t>
  </si>
  <si>
    <t>pořadí v kategorii
60-69 let v 90. VK</t>
  </si>
  <si>
    <t>pořadí v kategorii
70 let a více
v 90. VK</t>
  </si>
  <si>
    <t>počet účastníků 90. VK 2023</t>
  </si>
  <si>
    <r>
      <rPr>
        <b/>
        <sz val="10"/>
        <rFont val="Arial"/>
        <family val="2"/>
        <charset val="238"/>
      </rPr>
      <t>NOVÁK</t>
    </r>
    <r>
      <rPr>
        <sz val="10"/>
        <rFont val="Arial"/>
        <family val="2"/>
        <charset val="238"/>
      </rPr>
      <t xml:space="preserve">  Pavel 48</t>
    </r>
  </si>
  <si>
    <r>
      <rPr>
        <b/>
        <sz val="10"/>
        <rFont val="Arial"/>
        <family val="2"/>
        <charset val="238"/>
      </rPr>
      <t xml:space="preserve">NOVÁK </t>
    </r>
    <r>
      <rPr>
        <sz val="10"/>
        <rFont val="Arial"/>
        <family val="2"/>
        <charset val="238"/>
      </rPr>
      <t xml:space="preserve"> Pavel 53</t>
    </r>
  </si>
  <si>
    <r>
      <rPr>
        <b/>
        <sz val="10"/>
        <rFont val="Arial"/>
        <family val="2"/>
        <charset val="238"/>
      </rPr>
      <t>FRÜHAUF</t>
    </r>
    <r>
      <rPr>
        <sz val="10"/>
        <rFont val="Arial"/>
        <family val="2"/>
        <charset val="238"/>
      </rPr>
      <t xml:space="preserve">  Jiljí ml.</t>
    </r>
  </si>
  <si>
    <r>
      <t xml:space="preserve">KERVITCER  </t>
    </r>
    <r>
      <rPr>
        <sz val="10"/>
        <rFont val="Arial"/>
        <family val="2"/>
        <charset val="238"/>
      </rPr>
      <t>Jan ml.</t>
    </r>
  </si>
  <si>
    <r>
      <t xml:space="preserve">KUCHLER  </t>
    </r>
    <r>
      <rPr>
        <sz val="10"/>
        <rFont val="Arial"/>
        <family val="2"/>
        <charset val="238"/>
      </rPr>
      <t>Karel ml.</t>
    </r>
  </si>
  <si>
    <t>ČECH  Michal</t>
  </si>
  <si>
    <t>BÁRTA  Přemysl</t>
  </si>
  <si>
    <t>PETRTÝL  Tomáš</t>
  </si>
  <si>
    <t>ONDRYÁŠ  Radek</t>
  </si>
  <si>
    <t>KNAP  Martin</t>
  </si>
  <si>
    <t>VANĚK  Vladimír</t>
  </si>
  <si>
    <t>ŠIMEK  Lubor</t>
  </si>
  <si>
    <t>VOJTÍK  Pavel</t>
  </si>
  <si>
    <t>KUPKA  Tomáš</t>
  </si>
  <si>
    <t>ŠVINGR  Ivan</t>
  </si>
  <si>
    <t>HLAVÁČ  Michal</t>
  </si>
  <si>
    <t>PLAVEC  Vítězslav</t>
  </si>
  <si>
    <t>CÍSAŘ Adam</t>
  </si>
  <si>
    <t>MATIÁŠEK  Josef</t>
  </si>
  <si>
    <t>MUNZAR  Zbyněk</t>
  </si>
  <si>
    <t>PECHEK  Petr</t>
  </si>
  <si>
    <t>ŠEDIVÝ  Jan</t>
  </si>
  <si>
    <t>HUMR Jan</t>
  </si>
  <si>
    <t>Kombinovaná tabulka věk / výkon výsledků závodu veteránů v 90. ročníku VELKÉ KUNRATICKÉ</t>
  </si>
  <si>
    <t>Kombinovaná tabulka věk / výkon výsledků závodu veteránek v 90. ročníku VELKÉ KUNRATICKÉ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</si>
</sst>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m/yyyy;@"/>
    <numFmt numFmtId="165" formatCode="0.000"/>
    <numFmt numFmtId="166" formatCode="mm:ss.0;@"/>
    <numFmt numFmtId="167" formatCode="0.0"/>
    <numFmt numFmtId="168" formatCode="h:mm:ss;@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 CE"/>
      <charset val="238"/>
    </font>
    <font>
      <b/>
      <sz val="10"/>
      <color indexed="12"/>
      <name val="Arial CE"/>
      <charset val="238"/>
    </font>
    <font>
      <b/>
      <sz val="10"/>
      <color indexed="12"/>
      <name val="Arial"/>
      <family val="2"/>
      <charset val="238"/>
    </font>
    <font>
      <sz val="7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2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 CE"/>
      <charset val="238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0070C0"/>
      <name val="Arial"/>
      <family val="2"/>
      <charset val="238"/>
    </font>
    <font>
      <sz val="10"/>
      <color theme="1"/>
      <name val="Arial CE"/>
      <charset val="238"/>
    </font>
    <font>
      <b/>
      <sz val="10"/>
      <name val="Arial"/>
      <family val="2"/>
      <charset val="238"/>
    </font>
    <font>
      <b/>
      <sz val="10"/>
      <color rgb="FF00B0F0"/>
      <name val="Arial"/>
      <family val="2"/>
      <charset val="238"/>
    </font>
    <font>
      <sz val="10"/>
      <color rgb="FF333333"/>
      <name val="Arial"/>
      <family val="2"/>
      <charset val="238"/>
    </font>
    <font>
      <sz val="9"/>
      <color rgb="FFFF0000"/>
      <name val="Arial CE"/>
      <charset val="238"/>
    </font>
    <font>
      <sz val="8"/>
      <name val="Arial CE"/>
      <charset val="238"/>
    </font>
    <font>
      <sz val="11"/>
      <color theme="0"/>
      <name val="Arial CE"/>
      <charset val="238"/>
    </font>
    <font>
      <sz val="8"/>
      <color theme="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7"/>
      <color rgb="FF00B0F0"/>
      <name val="Arial CE"/>
      <charset val="238"/>
    </font>
    <font>
      <sz val="7"/>
      <color rgb="FF0070C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5">
    <xf numFmtId="0" fontId="0" fillId="0" borderId="0" xfId="0"/>
    <xf numFmtId="0" fontId="0" fillId="2" borderId="0" xfId="0" applyFill="1"/>
    <xf numFmtId="0" fontId="2" fillId="2" borderId="0" xfId="0" applyFont="1" applyFill="1"/>
    <xf numFmtId="2" fontId="0" fillId="2" borderId="0" xfId="0" applyNumberFormat="1" applyFill="1"/>
    <xf numFmtId="0" fontId="0" fillId="2" borderId="1" xfId="0" applyFill="1" applyBorder="1"/>
    <xf numFmtId="0" fontId="0" fillId="2" borderId="0" xfId="0" applyFill="1" applyBorder="1" applyAlignment="1"/>
    <xf numFmtId="2" fontId="0" fillId="0" borderId="0" xfId="0" applyNumberFormat="1"/>
    <xf numFmtId="0" fontId="0" fillId="2" borderId="0" xfId="0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7" xfId="0" applyBorder="1"/>
    <xf numFmtId="0" fontId="1" fillId="0" borderId="7" xfId="0" applyFont="1" applyFill="1" applyBorder="1"/>
    <xf numFmtId="0" fontId="1" fillId="0" borderId="7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0" fontId="1" fillId="0" borderId="7" xfId="0" applyFont="1" applyBorder="1"/>
    <xf numFmtId="0" fontId="11" fillId="2" borderId="0" xfId="0" applyFont="1" applyFill="1" applyBorder="1"/>
    <xf numFmtId="49" fontId="12" fillId="2" borderId="0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49" fontId="14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167" fontId="15" fillId="2" borderId="0" xfId="0" applyNumberFormat="1" applyFont="1" applyFill="1" applyBorder="1" applyAlignment="1">
      <alignment horizontal="right"/>
    </xf>
    <xf numFmtId="167" fontId="15" fillId="2" borderId="0" xfId="0" applyNumberFormat="1" applyFont="1" applyFill="1" applyBorder="1"/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2" fillId="2" borderId="0" xfId="0" applyFont="1" applyFill="1" applyBorder="1"/>
    <xf numFmtId="0" fontId="1" fillId="3" borderId="7" xfId="0" applyFont="1" applyFill="1" applyBorder="1" applyAlignment="1">
      <alignment horizontal="left"/>
    </xf>
    <xf numFmtId="0" fontId="2" fillId="0" borderId="0" xfId="0" applyFont="1"/>
    <xf numFmtId="165" fontId="0" fillId="0" borderId="0" xfId="0" applyNumberFormat="1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1" fillId="2" borderId="0" xfId="0" applyFont="1" applyFill="1"/>
    <xf numFmtId="0" fontId="0" fillId="0" borderId="0" xfId="0" applyFill="1"/>
    <xf numFmtId="2" fontId="21" fillId="0" borderId="7" xfId="0" applyNumberFormat="1" applyFont="1" applyFill="1" applyBorder="1"/>
    <xf numFmtId="14" fontId="20" fillId="2" borderId="0" xfId="0" applyNumberFormat="1" applyFont="1" applyFill="1" applyBorder="1" applyAlignment="1">
      <alignment horizontal="right" vertical="top"/>
    </xf>
    <xf numFmtId="2" fontId="21" fillId="2" borderId="0" xfId="0" applyNumberFormat="1" applyFont="1" applyFill="1"/>
    <xf numFmtId="2" fontId="11" fillId="2" borderId="0" xfId="0" applyNumberFormat="1" applyFont="1" applyFill="1"/>
    <xf numFmtId="165" fontId="11" fillId="2" borderId="0" xfId="0" applyNumberFormat="1" applyFont="1" applyFill="1"/>
    <xf numFmtId="0" fontId="3" fillId="2" borderId="0" xfId="0" applyFont="1" applyFill="1" applyBorder="1"/>
    <xf numFmtId="49" fontId="3" fillId="2" borderId="0" xfId="0" applyNumberFormat="1" applyFont="1" applyFill="1" applyAlignment="1">
      <alignment horizontal="right"/>
    </xf>
    <xf numFmtId="0" fontId="11" fillId="0" borderId="0" xfId="0" applyFont="1" applyBorder="1"/>
    <xf numFmtId="0" fontId="11" fillId="2" borderId="0" xfId="0" applyFont="1" applyFill="1"/>
    <xf numFmtId="2" fontId="13" fillId="2" borderId="0" xfId="0" applyNumberFormat="1" applyFont="1" applyFill="1"/>
    <xf numFmtId="165" fontId="13" fillId="2" borderId="0" xfId="0" applyNumberFormat="1" applyFont="1" applyFill="1"/>
    <xf numFmtId="0" fontId="11" fillId="0" borderId="0" xfId="0" applyFont="1"/>
    <xf numFmtId="2" fontId="0" fillId="2" borderId="0" xfId="0" applyNumberFormat="1" applyFill="1" applyBorder="1" applyAlignment="1">
      <alignment horizontal="right"/>
    </xf>
    <xf numFmtId="0" fontId="1" fillId="0" borderId="0" xfId="0" applyFont="1" applyFill="1"/>
    <xf numFmtId="2" fontId="0" fillId="0" borderId="0" xfId="0" applyNumberFormat="1" applyBorder="1"/>
    <xf numFmtId="1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14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14" fontId="20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14" fontId="12" fillId="0" borderId="0" xfId="0" applyNumberFormat="1" applyFont="1" applyBorder="1"/>
    <xf numFmtId="0" fontId="13" fillId="0" borderId="0" xfId="0" applyFont="1" applyBorder="1"/>
    <xf numFmtId="49" fontId="13" fillId="0" borderId="0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textRotation="90" wrapText="1"/>
    </xf>
    <xf numFmtId="0" fontId="0" fillId="4" borderId="0" xfId="0" applyFill="1"/>
    <xf numFmtId="0" fontId="0" fillId="4" borderId="0" xfId="0" applyFill="1" applyAlignment="1">
      <alignment horizontal="left"/>
    </xf>
    <xf numFmtId="1" fontId="1" fillId="0" borderId="7" xfId="0" applyNumberFormat="1" applyFont="1" applyFill="1" applyBorder="1" applyAlignment="1">
      <alignment horizontal="center" vertical="center"/>
    </xf>
    <xf numFmtId="0" fontId="11" fillId="4" borderId="0" xfId="0" applyFont="1" applyFill="1" applyBorder="1"/>
    <xf numFmtId="0" fontId="6" fillId="0" borderId="4" xfId="0" applyFont="1" applyFill="1" applyBorder="1" applyAlignment="1">
      <alignment horizontal="center" vertical="center" textRotation="90" wrapText="1"/>
    </xf>
    <xf numFmtId="0" fontId="10" fillId="0" borderId="7" xfId="0" applyFont="1" applyBorder="1" applyAlignment="1">
      <alignment horizontal="center"/>
    </xf>
    <xf numFmtId="0" fontId="0" fillId="4" borderId="0" xfId="0" applyFill="1" applyBorder="1"/>
    <xf numFmtId="2" fontId="30" fillId="2" borderId="0" xfId="0" applyNumberFormat="1" applyFont="1" applyFill="1"/>
    <xf numFmtId="1" fontId="30" fillId="2" borderId="0" xfId="0" applyNumberFormat="1" applyFont="1" applyFill="1"/>
    <xf numFmtId="0" fontId="0" fillId="4" borderId="1" xfId="0" applyFill="1" applyBorder="1"/>
    <xf numFmtId="0" fontId="0" fillId="4" borderId="0" xfId="0" applyFill="1" applyBorder="1" applyAlignment="1">
      <alignment horizontal="left"/>
    </xf>
    <xf numFmtId="0" fontId="11" fillId="0" borderId="0" xfId="0" applyFont="1" applyFill="1" applyBorder="1"/>
    <xf numFmtId="0" fontId="1" fillId="4" borderId="0" xfId="0" applyFont="1" applyFill="1" applyBorder="1"/>
    <xf numFmtId="1" fontId="26" fillId="0" borderId="7" xfId="0" applyNumberFormat="1" applyFont="1" applyFill="1" applyBorder="1" applyAlignment="1">
      <alignment horizontal="center" vertical="center"/>
    </xf>
    <xf numFmtId="2" fontId="0" fillId="4" borderId="0" xfId="0" applyNumberFormat="1" applyFill="1" applyBorder="1"/>
    <xf numFmtId="165" fontId="0" fillId="4" borderId="0" xfId="0" applyNumberFormat="1" applyFill="1" applyBorder="1"/>
    <xf numFmtId="0" fontId="11" fillId="4" borderId="0" xfId="0" applyFont="1" applyFill="1" applyBorder="1" applyAlignment="1"/>
    <xf numFmtId="0" fontId="0" fillId="4" borderId="0" xfId="0" applyFill="1" applyBorder="1" applyAlignment="1"/>
    <xf numFmtId="0" fontId="1" fillId="0" borderId="7" xfId="0" applyFont="1" applyBorder="1" applyAlignment="1">
      <alignment horizontal="center"/>
    </xf>
    <xf numFmtId="0" fontId="1" fillId="0" borderId="0" xfId="0" applyFont="1"/>
    <xf numFmtId="0" fontId="6" fillId="2" borderId="0" xfId="0" applyFont="1" applyFill="1" applyBorder="1"/>
    <xf numFmtId="0" fontId="6" fillId="2" borderId="0" xfId="0" applyFont="1" applyFill="1"/>
    <xf numFmtId="1" fontId="0" fillId="0" borderId="7" xfId="0" applyNumberFormat="1" applyFill="1" applyBorder="1" applyAlignment="1">
      <alignment horizontal="center"/>
    </xf>
    <xf numFmtId="1" fontId="26" fillId="0" borderId="7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textRotation="90" wrapText="1"/>
    </xf>
    <xf numFmtId="2" fontId="6" fillId="0" borderId="4" xfId="0" applyNumberFormat="1" applyFont="1" applyFill="1" applyBorder="1" applyAlignment="1">
      <alignment horizontal="center" vertical="center" textRotation="90" wrapText="1"/>
    </xf>
    <xf numFmtId="2" fontId="8" fillId="0" borderId="7" xfId="0" applyNumberFormat="1" applyFont="1" applyFill="1" applyBorder="1"/>
    <xf numFmtId="2" fontId="8" fillId="0" borderId="21" xfId="0" applyNumberFormat="1" applyFont="1" applyFill="1" applyBorder="1"/>
    <xf numFmtId="1" fontId="0" fillId="0" borderId="6" xfId="0" applyNumberFormat="1" applyFill="1" applyBorder="1" applyAlignment="1">
      <alignment horizontal="center"/>
    </xf>
    <xf numFmtId="1" fontId="26" fillId="0" borderId="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2" fontId="29" fillId="2" borderId="0" xfId="0" applyNumberFormat="1" applyFont="1" applyFill="1" applyBorder="1"/>
    <xf numFmtId="1" fontId="30" fillId="2" borderId="0" xfId="0" applyNumberFormat="1" applyFont="1" applyFill="1" applyBorder="1"/>
    <xf numFmtId="1" fontId="0" fillId="4" borderId="0" xfId="0" applyNumberFormat="1" applyFill="1"/>
    <xf numFmtId="2" fontId="19" fillId="4" borderId="0" xfId="0" applyNumberFormat="1" applyFont="1" applyFill="1" applyBorder="1" applyAlignment="1">
      <alignment horizontal="right"/>
    </xf>
    <xf numFmtId="47" fontId="19" fillId="4" borderId="0" xfId="0" applyNumberFormat="1" applyFont="1" applyFill="1" applyBorder="1" applyAlignment="1">
      <alignment wrapText="1"/>
    </xf>
    <xf numFmtId="0" fontId="1" fillId="4" borderId="0" xfId="0" applyFont="1" applyFill="1"/>
    <xf numFmtId="14" fontId="2" fillId="4" borderId="0" xfId="0" applyNumberFormat="1" applyFont="1" applyFill="1" applyBorder="1" applyAlignment="1">
      <alignment horizontal="right"/>
    </xf>
    <xf numFmtId="0" fontId="1" fillId="0" borderId="8" xfId="0" applyFont="1" applyFill="1" applyBorder="1"/>
    <xf numFmtId="0" fontId="23" fillId="0" borderId="3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/>
    </xf>
    <xf numFmtId="1" fontId="1" fillId="3" borderId="36" xfId="0" applyNumberFormat="1" applyFont="1" applyFill="1" applyBorder="1"/>
    <xf numFmtId="1" fontId="1" fillId="3" borderId="5" xfId="0" applyNumberFormat="1" applyFont="1" applyFill="1" applyBorder="1"/>
    <xf numFmtId="0" fontId="1" fillId="0" borderId="10" xfId="0" applyFont="1" applyFill="1" applyBorder="1"/>
    <xf numFmtId="0" fontId="32" fillId="0" borderId="4" xfId="0" applyFont="1" applyFill="1" applyBorder="1" applyAlignment="1">
      <alignment horizontal="center" vertical="center" textRotation="90" wrapText="1"/>
    </xf>
    <xf numFmtId="1" fontId="0" fillId="0" borderId="6" xfId="0" applyNumberForma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14" fontId="3" fillId="4" borderId="0" xfId="0" applyNumberFormat="1" applyFont="1" applyFill="1" applyBorder="1"/>
    <xf numFmtId="166" fontId="34" fillId="4" borderId="0" xfId="0" applyNumberFormat="1" applyFont="1" applyFill="1" applyBorder="1"/>
    <xf numFmtId="1" fontId="3" fillId="4" borderId="0" xfId="0" applyNumberFormat="1" applyFont="1" applyFill="1" applyBorder="1"/>
    <xf numFmtId="0" fontId="0" fillId="4" borderId="0" xfId="0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/>
    <xf numFmtId="2" fontId="13" fillId="4" borderId="0" xfId="0" applyNumberFormat="1" applyFont="1" applyFill="1" applyBorder="1" applyAlignment="1">
      <alignment horizontal="right"/>
    </xf>
    <xf numFmtId="14" fontId="20" fillId="0" borderId="7" xfId="0" applyNumberFormat="1" applyFont="1" applyFill="1" applyBorder="1" applyAlignment="1">
      <alignment horizontal="right" vertical="center" wrapText="1"/>
    </xf>
    <xf numFmtId="0" fontId="35" fillId="0" borderId="7" xfId="0" applyFont="1" applyBorder="1"/>
    <xf numFmtId="14" fontId="1" fillId="0" borderId="7" xfId="0" applyNumberFormat="1" applyFont="1" applyBorder="1"/>
    <xf numFmtId="0" fontId="11" fillId="2" borderId="0" xfId="0" applyFont="1" applyFill="1" applyBorder="1" applyAlignment="1">
      <alignment horizontal="right"/>
    </xf>
    <xf numFmtId="47" fontId="0" fillId="2" borderId="0" xfId="0" applyNumberFormat="1" applyFill="1" applyBorder="1" applyAlignment="1">
      <alignment horizontal="right"/>
    </xf>
    <xf numFmtId="0" fontId="0" fillId="4" borderId="7" xfId="0" applyFill="1" applyBorder="1"/>
    <xf numFmtId="0" fontId="2" fillId="4" borderId="0" xfId="0" applyFont="1" applyFill="1"/>
    <xf numFmtId="0" fontId="35" fillId="0" borderId="8" xfId="0" applyFont="1" applyBorder="1"/>
    <xf numFmtId="0" fontId="1" fillId="0" borderId="8" xfId="0" applyFont="1" applyBorder="1"/>
    <xf numFmtId="1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26" fillId="0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center"/>
    </xf>
    <xf numFmtId="47" fontId="0" fillId="4" borderId="0" xfId="0" applyNumberFormat="1" applyFill="1" applyBorder="1"/>
    <xf numFmtId="47" fontId="15" fillId="4" borderId="0" xfId="0" applyNumberFormat="1" applyFont="1" applyFill="1" applyBorder="1"/>
    <xf numFmtId="1" fontId="15" fillId="4" borderId="0" xfId="0" applyNumberFormat="1" applyFont="1" applyFill="1" applyBorder="1"/>
    <xf numFmtId="14" fontId="11" fillId="4" borderId="0" xfId="0" applyNumberFormat="1" applyFont="1" applyFill="1" applyBorder="1"/>
    <xf numFmtId="14" fontId="11" fillId="5" borderId="12" xfId="0" applyNumberFormat="1" applyFont="1" applyFill="1" applyBorder="1" applyAlignment="1">
      <alignment horizontal="right" vertical="center"/>
    </xf>
    <xf numFmtId="166" fontId="11" fillId="5" borderId="12" xfId="0" applyNumberFormat="1" applyFont="1" applyFill="1" applyBorder="1" applyAlignment="1">
      <alignment horizontal="right" vertical="center"/>
    </xf>
    <xf numFmtId="0" fontId="35" fillId="5" borderId="37" xfId="0" applyFont="1" applyFill="1" applyBorder="1" applyAlignment="1">
      <alignment horizontal="left"/>
    </xf>
    <xf numFmtId="1" fontId="11" fillId="5" borderId="12" xfId="0" applyNumberFormat="1" applyFont="1" applyFill="1" applyBorder="1" applyAlignment="1">
      <alignment horizontal="right" vertical="center"/>
    </xf>
    <xf numFmtId="47" fontId="37" fillId="0" borderId="11" xfId="0" applyNumberFormat="1" applyFont="1" applyFill="1" applyBorder="1" applyAlignment="1">
      <alignment vertical="center" wrapText="1"/>
    </xf>
    <xf numFmtId="2" fontId="8" fillId="0" borderId="32" xfId="0" applyNumberFormat="1" applyFont="1" applyFill="1" applyBorder="1"/>
    <xf numFmtId="0" fontId="0" fillId="2" borderId="7" xfId="0" applyFill="1" applyBorder="1"/>
    <xf numFmtId="1" fontId="1" fillId="0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wrapText="1"/>
    </xf>
    <xf numFmtId="0" fontId="38" fillId="4" borderId="0" xfId="0" applyFont="1" applyFill="1" applyBorder="1" applyAlignment="1">
      <alignment wrapText="1"/>
    </xf>
    <xf numFmtId="0" fontId="39" fillId="4" borderId="0" xfId="0" applyFont="1" applyFill="1" applyBorder="1" applyAlignment="1">
      <alignment textRotation="90" wrapText="1"/>
    </xf>
    <xf numFmtId="2" fontId="1" fillId="4" borderId="0" xfId="0" applyNumberFormat="1" applyFont="1" applyFill="1" applyBorder="1" applyAlignment="1">
      <alignment textRotation="90" wrapText="1"/>
    </xf>
    <xf numFmtId="0" fontId="1" fillId="4" borderId="0" xfId="0" applyFont="1" applyFill="1" applyBorder="1" applyAlignment="1">
      <alignment horizontal="center" vertical="center" textRotation="90" wrapText="1"/>
    </xf>
    <xf numFmtId="0" fontId="9" fillId="4" borderId="0" xfId="0" applyFont="1" applyFill="1" applyBorder="1" applyAlignment="1">
      <alignment horizontal="center" vertical="center" textRotation="90"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1" fontId="42" fillId="0" borderId="0" xfId="0" applyNumberFormat="1" applyFont="1" applyAlignment="1">
      <alignment horizontal="center"/>
    </xf>
    <xf numFmtId="47" fontId="42" fillId="0" borderId="0" xfId="0" applyNumberFormat="1" applyFont="1" applyAlignment="1">
      <alignment horizontal="center"/>
    </xf>
    <xf numFmtId="14" fontId="42" fillId="0" borderId="0" xfId="0" applyNumberFormat="1" applyFont="1" applyAlignment="1">
      <alignment horizontal="right"/>
    </xf>
    <xf numFmtId="1" fontId="42" fillId="0" borderId="7" xfId="0" applyNumberFormat="1" applyFont="1" applyBorder="1" applyAlignment="1">
      <alignment horizontal="center"/>
    </xf>
    <xf numFmtId="2" fontId="8" fillId="0" borderId="13" xfId="0" applyNumberFormat="1" applyFont="1" applyFill="1" applyBorder="1"/>
    <xf numFmtId="14" fontId="8" fillId="0" borderId="7" xfId="0" applyNumberFormat="1" applyFont="1" applyBorder="1"/>
    <xf numFmtId="1" fontId="1" fillId="0" borderId="21" xfId="0" applyNumberFormat="1" applyFont="1" applyBorder="1" applyAlignment="1">
      <alignment horizontal="center"/>
    </xf>
    <xf numFmtId="1" fontId="35" fillId="5" borderId="12" xfId="0" applyNumberFormat="1" applyFont="1" applyFill="1" applyBorder="1"/>
    <xf numFmtId="2" fontId="8" fillId="0" borderId="7" xfId="0" applyNumberFormat="1" applyFont="1" applyBorder="1" applyAlignment="1">
      <alignment horizontal="right"/>
    </xf>
    <xf numFmtId="14" fontId="8" fillId="4" borderId="0" xfId="0" applyNumberFormat="1" applyFont="1" applyFill="1"/>
    <xf numFmtId="0" fontId="10" fillId="0" borderId="7" xfId="0" applyFont="1" applyFill="1" applyBorder="1" applyAlignment="1">
      <alignment horizontal="center"/>
    </xf>
    <xf numFmtId="1" fontId="35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29" fillId="4" borderId="0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0" fillId="0" borderId="6" xfId="0" applyFont="1" applyFill="1" applyBorder="1" applyAlignment="1">
      <alignment horizontal="center"/>
    </xf>
    <xf numFmtId="1" fontId="35" fillId="0" borderId="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20" fillId="0" borderId="7" xfId="0" applyNumberFormat="1" applyFont="1" applyFill="1" applyBorder="1" applyAlignment="1">
      <alignment horizontal="center" vertical="center" wrapText="1"/>
    </xf>
    <xf numFmtId="1" fontId="1" fillId="0" borderId="45" xfId="0" applyNumberFormat="1" applyFont="1" applyFill="1" applyBorder="1"/>
    <xf numFmtId="47" fontId="1" fillId="0" borderId="11" xfId="0" applyNumberFormat="1" applyFont="1" applyFill="1" applyBorder="1"/>
    <xf numFmtId="47" fontId="0" fillId="0" borderId="7" xfId="0" applyNumberFormat="1" applyBorder="1" applyAlignment="1">
      <alignment vertical="center" wrapText="1"/>
    </xf>
    <xf numFmtId="0" fontId="1" fillId="0" borderId="32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 vertical="center" textRotation="90" wrapText="1"/>
    </xf>
    <xf numFmtId="0" fontId="6" fillId="4" borderId="0" xfId="0" applyFont="1" applyFill="1" applyBorder="1" applyAlignment="1"/>
    <xf numFmtId="1" fontId="2" fillId="0" borderId="7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6" xfId="0" applyFont="1" applyFill="1" applyBorder="1"/>
    <xf numFmtId="0" fontId="29" fillId="0" borderId="46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36" fillId="0" borderId="49" xfId="0" applyFont="1" applyFill="1" applyBorder="1" applyAlignment="1">
      <alignment horizontal="center"/>
    </xf>
    <xf numFmtId="0" fontId="1" fillId="0" borderId="21" xfId="0" applyFont="1" applyBorder="1"/>
    <xf numFmtId="1" fontId="2" fillId="0" borderId="8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Alignment="1">
      <alignment horizontal="right"/>
    </xf>
    <xf numFmtId="0" fontId="35" fillId="0" borderId="7" xfId="0" applyFont="1" applyBorder="1" applyAlignment="1">
      <alignment wrapText="1"/>
    </xf>
    <xf numFmtId="14" fontId="1" fillId="0" borderId="7" xfId="0" applyNumberFormat="1" applyFont="1" applyBorder="1" applyAlignment="1">
      <alignment vertical="center"/>
    </xf>
    <xf numFmtId="14" fontId="1" fillId="0" borderId="32" xfId="0" applyNumberFormat="1" applyFont="1" applyBorder="1"/>
    <xf numFmtId="0" fontId="1" fillId="0" borderId="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0" fillId="0" borderId="51" xfId="0" applyFill="1" applyBorder="1"/>
    <xf numFmtId="0" fontId="1" fillId="0" borderId="3" xfId="0" applyFont="1" applyFill="1" applyBorder="1"/>
    <xf numFmtId="0" fontId="0" fillId="0" borderId="3" xfId="0" applyBorder="1"/>
    <xf numFmtId="0" fontId="0" fillId="0" borderId="3" xfId="0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/>
    <xf numFmtId="47" fontId="37" fillId="0" borderId="53" xfId="0" applyNumberFormat="1" applyFont="1" applyFill="1" applyBorder="1" applyAlignment="1">
      <alignment vertical="center" wrapText="1"/>
    </xf>
    <xf numFmtId="166" fontId="0" fillId="2" borderId="1" xfId="0" applyNumberForma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vertical="center"/>
    </xf>
    <xf numFmtId="0" fontId="3" fillId="4" borderId="6" xfId="0" applyFont="1" applyFill="1" applyBorder="1" applyAlignment="1"/>
    <xf numFmtId="1" fontId="0" fillId="0" borderId="54" xfId="0" applyNumberFormat="1" applyFill="1" applyBorder="1"/>
    <xf numFmtId="0" fontId="45" fillId="5" borderId="4" xfId="0" applyFont="1" applyFill="1" applyBorder="1" applyAlignment="1">
      <alignment horizontal="center" vertical="center" textRotation="90" wrapText="1"/>
    </xf>
    <xf numFmtId="1" fontId="35" fillId="0" borderId="0" xfId="0" applyNumberFormat="1" applyFont="1" applyFill="1" applyBorder="1"/>
    <xf numFmtId="1" fontId="1" fillId="0" borderId="33" xfId="0" applyNumberFormat="1" applyFont="1" applyFill="1" applyBorder="1"/>
    <xf numFmtId="0" fontId="36" fillId="0" borderId="46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1" fillId="0" borderId="35" xfId="0" applyFont="1" applyFill="1" applyBorder="1"/>
    <xf numFmtId="14" fontId="20" fillId="0" borderId="32" xfId="0" applyNumberFormat="1" applyFont="1" applyFill="1" applyBorder="1" applyAlignment="1">
      <alignment horizontal="right" vertical="center" wrapText="1"/>
    </xf>
    <xf numFmtId="2" fontId="21" fillId="0" borderId="32" xfId="0" applyNumberFormat="1" applyFont="1" applyFill="1" applyBorder="1"/>
    <xf numFmtId="0" fontId="1" fillId="0" borderId="40" xfId="0" applyFont="1" applyFill="1" applyBorder="1"/>
    <xf numFmtId="0" fontId="1" fillId="0" borderId="53" xfId="0" applyFont="1" applyFill="1" applyBorder="1"/>
    <xf numFmtId="1" fontId="0" fillId="0" borderId="53" xfId="0" applyNumberFormat="1" applyFill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164" fontId="20" fillId="0" borderId="53" xfId="0" applyNumberFormat="1" applyFont="1" applyFill="1" applyBorder="1" applyAlignment="1">
      <alignment horizontal="right" vertical="center" wrapText="1"/>
    </xf>
    <xf numFmtId="1" fontId="20" fillId="0" borderId="53" xfId="0" applyNumberFormat="1" applyFont="1" applyFill="1" applyBorder="1" applyAlignment="1">
      <alignment horizontal="right" vertical="center" wrapText="1"/>
    </xf>
    <xf numFmtId="2" fontId="21" fillId="0" borderId="53" xfId="0" applyNumberFormat="1" applyFont="1" applyFill="1" applyBorder="1"/>
    <xf numFmtId="47" fontId="1" fillId="0" borderId="53" xfId="0" applyNumberFormat="1" applyFont="1" applyFill="1" applyBorder="1"/>
    <xf numFmtId="166" fontId="0" fillId="4" borderId="33" xfId="0" applyNumberFormat="1" applyFill="1" applyBorder="1" applyAlignment="1">
      <alignment horizontal="left"/>
    </xf>
    <xf numFmtId="0" fontId="1" fillId="0" borderId="33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47" fontId="35" fillId="5" borderId="12" xfId="0" applyNumberFormat="1" applyFont="1" applyFill="1" applyBorder="1"/>
    <xf numFmtId="14" fontId="11" fillId="5" borderId="12" xfId="0" applyNumberFormat="1" applyFont="1" applyFill="1" applyBorder="1"/>
    <xf numFmtId="0" fontId="7" fillId="5" borderId="27" xfId="0" applyFont="1" applyFill="1" applyBorder="1" applyAlignment="1">
      <alignment horizontal="center" vertical="center" textRotation="90" wrapText="1"/>
    </xf>
    <xf numFmtId="1" fontId="27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66" fontId="0" fillId="2" borderId="28" xfId="0" applyNumberFormat="1" applyFill="1" applyBorder="1" applyAlignment="1">
      <alignment horizontal="left" vertical="center"/>
    </xf>
    <xf numFmtId="2" fontId="21" fillId="0" borderId="7" xfId="0" applyNumberFormat="1" applyFont="1" applyFill="1" applyBorder="1" applyAlignment="1">
      <alignment vertical="center"/>
    </xf>
    <xf numFmtId="166" fontId="0" fillId="2" borderId="29" xfId="0" applyNumberFormat="1" applyFill="1" applyBorder="1" applyAlignment="1">
      <alignment horizontal="left" vertical="center"/>
    </xf>
    <xf numFmtId="0" fontId="11" fillId="4" borderId="0" xfId="0" applyFont="1" applyFill="1"/>
    <xf numFmtId="0" fontId="29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47" fontId="29" fillId="4" borderId="0" xfId="0" applyNumberFormat="1" applyFont="1" applyFill="1" applyBorder="1" applyAlignment="1">
      <alignment vertical="center"/>
    </xf>
    <xf numFmtId="2" fontId="8" fillId="0" borderId="21" xfId="0" applyNumberFormat="1" applyFont="1" applyBorder="1" applyAlignment="1">
      <alignment horizontal="right"/>
    </xf>
    <xf numFmtId="0" fontId="1" fillId="0" borderId="5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/>
    </xf>
    <xf numFmtId="0" fontId="35" fillId="0" borderId="32" xfId="0" applyFont="1" applyBorder="1"/>
    <xf numFmtId="14" fontId="8" fillId="0" borderId="32" xfId="0" applyNumberFormat="1" applyFont="1" applyBorder="1"/>
    <xf numFmtId="1" fontId="42" fillId="0" borderId="32" xfId="0" applyNumberFormat="1" applyFont="1" applyBorder="1" applyAlignment="1">
      <alignment horizontal="center"/>
    </xf>
    <xf numFmtId="1" fontId="42" fillId="0" borderId="21" xfId="0" applyNumberFormat="1" applyFont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2" fontId="8" fillId="0" borderId="32" xfId="0" applyNumberFormat="1" applyFont="1" applyBorder="1" applyAlignment="1">
      <alignment horizontal="right"/>
    </xf>
    <xf numFmtId="0" fontId="7" fillId="5" borderId="14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/>
    </xf>
    <xf numFmtId="0" fontId="36" fillId="0" borderId="42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0" fillId="4" borderId="32" xfId="0" applyFill="1" applyBorder="1"/>
    <xf numFmtId="0" fontId="0" fillId="4" borderId="7" xfId="0" applyFill="1" applyBorder="1" applyAlignment="1">
      <alignment vertical="center"/>
    </xf>
    <xf numFmtId="165" fontId="1" fillId="4" borderId="0" xfId="0" applyNumberFormat="1" applyFont="1" applyFill="1" applyBorder="1"/>
    <xf numFmtId="14" fontId="2" fillId="5" borderId="12" xfId="0" applyNumberFormat="1" applyFont="1" applyFill="1" applyBorder="1"/>
    <xf numFmtId="47" fontId="43" fillId="5" borderId="16" xfId="0" applyNumberFormat="1" applyFont="1" applyFill="1" applyBorder="1" applyAlignment="1">
      <alignment vertical="top" wrapText="1"/>
    </xf>
    <xf numFmtId="47" fontId="0" fillId="5" borderId="12" xfId="0" applyNumberFormat="1" applyFill="1" applyBorder="1"/>
    <xf numFmtId="0" fontId="1" fillId="4" borderId="1" xfId="0" applyFont="1" applyFill="1" applyBorder="1"/>
    <xf numFmtId="164" fontId="4" fillId="4" borderId="1" xfId="0" applyNumberFormat="1" applyFont="1" applyFill="1" applyBorder="1" applyAlignment="1">
      <alignment horizontal="right" vertical="center"/>
    </xf>
    <xf numFmtId="14" fontId="6" fillId="5" borderId="12" xfId="0" applyNumberFormat="1" applyFont="1" applyFill="1" applyBorder="1"/>
    <xf numFmtId="47" fontId="0" fillId="5" borderId="12" xfId="0" applyNumberFormat="1" applyFill="1" applyBorder="1" applyAlignment="1">
      <alignment horizontal="right"/>
    </xf>
    <xf numFmtId="166" fontId="11" fillId="5" borderId="12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0" fillId="5" borderId="7" xfId="0" applyFill="1" applyBorder="1"/>
    <xf numFmtId="0" fontId="1" fillId="5" borderId="7" xfId="0" applyFont="1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4" xfId="0" applyFont="1" applyFill="1" applyBorder="1"/>
    <xf numFmtId="0" fontId="1" fillId="0" borderId="41" xfId="0" applyFont="1" applyFill="1" applyBorder="1"/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1" fillId="0" borderId="42" xfId="0" applyFont="1" applyFill="1" applyBorder="1"/>
    <xf numFmtId="0" fontId="0" fillId="0" borderId="3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0" fontId="9" fillId="4" borderId="0" xfId="0" applyFont="1" applyFill="1" applyBorder="1"/>
    <xf numFmtId="168" fontId="0" fillId="0" borderId="7" xfId="0" applyNumberFormat="1" applyFill="1" applyBorder="1" applyAlignment="1">
      <alignment vertical="center" wrapText="1"/>
    </xf>
    <xf numFmtId="166" fontId="0" fillId="0" borderId="29" xfId="0" applyNumberFormat="1" applyFill="1" applyBorder="1" applyAlignment="1">
      <alignment horizontal="left" vertical="center"/>
    </xf>
    <xf numFmtId="1" fontId="1" fillId="5" borderId="5" xfId="0" applyNumberFormat="1" applyFont="1" applyFill="1" applyBorder="1"/>
    <xf numFmtId="0" fontId="1" fillId="0" borderId="48" xfId="0" applyFont="1" applyFill="1" applyBorder="1" applyAlignment="1">
      <alignment horizontal="center"/>
    </xf>
    <xf numFmtId="166" fontId="0" fillId="0" borderId="7" xfId="0" applyNumberForma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47" fontId="0" fillId="0" borderId="32" xfId="0" applyNumberFormat="1" applyBorder="1" applyAlignment="1">
      <alignment vertical="center" wrapText="1"/>
    </xf>
    <xf numFmtId="0" fontId="0" fillId="5" borderId="32" xfId="0" applyFill="1" applyBorder="1" applyAlignment="1">
      <alignment vertical="center"/>
    </xf>
    <xf numFmtId="47" fontId="0" fillId="5" borderId="37" xfId="0" applyNumberFormat="1" applyFill="1" applyBorder="1" applyAlignment="1">
      <alignment vertical="center" wrapText="1"/>
    </xf>
    <xf numFmtId="47" fontId="0" fillId="5" borderId="56" xfId="0" applyNumberForma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0" fillId="5" borderId="32" xfId="0" applyFill="1" applyBorder="1"/>
    <xf numFmtId="47" fontId="0" fillId="5" borderId="31" xfId="0" applyNumberFormat="1" applyFill="1" applyBorder="1" applyAlignment="1">
      <alignment vertical="center" wrapText="1"/>
    </xf>
    <xf numFmtId="168" fontId="0" fillId="5" borderId="56" xfId="0" applyNumberFormat="1" applyFill="1" applyBorder="1" applyAlignment="1">
      <alignment vertical="center" wrapText="1"/>
    </xf>
    <xf numFmtId="0" fontId="35" fillId="0" borderId="10" xfId="0" applyFont="1" applyBorder="1"/>
    <xf numFmtId="1" fontId="1" fillId="0" borderId="38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0" fillId="0" borderId="23" xfId="0" applyNumberFormat="1" applyFill="1" applyBorder="1" applyAlignment="1">
      <alignment horizontal="center" vertical="center"/>
    </xf>
    <xf numFmtId="1" fontId="35" fillId="0" borderId="21" xfId="0" applyNumberFormat="1" applyFont="1" applyBorder="1" applyAlignment="1">
      <alignment horizontal="center"/>
    </xf>
    <xf numFmtId="0" fontId="23" fillId="0" borderId="4" xfId="0" applyFont="1" applyFill="1" applyBorder="1" applyAlignment="1">
      <alignment horizontal="center" vertical="center" textRotation="90" wrapText="1"/>
    </xf>
    <xf numFmtId="1" fontId="1" fillId="5" borderId="8" xfId="0" applyNumberFormat="1" applyFont="1" applyFill="1" applyBorder="1" applyAlignment="1">
      <alignment horizontal="left"/>
    </xf>
    <xf numFmtId="1" fontId="1" fillId="5" borderId="29" xfId="0" applyNumberFormat="1" applyFont="1" applyFill="1" applyBorder="1" applyAlignment="1">
      <alignment horizontal="left"/>
    </xf>
    <xf numFmtId="1" fontId="1" fillId="5" borderId="6" xfId="0" applyNumberFormat="1" applyFont="1" applyFill="1" applyBorder="1" applyAlignment="1">
      <alignment horizontal="left"/>
    </xf>
    <xf numFmtId="0" fontId="33" fillId="3" borderId="26" xfId="0" applyFont="1" applyFill="1" applyBorder="1" applyAlignment="1">
      <alignment horizontal="center" vertical="center" wrapText="1"/>
    </xf>
    <xf numFmtId="0" fontId="33" fillId="3" borderId="27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4" fontId="11" fillId="5" borderId="20" xfId="0" applyNumberFormat="1" applyFont="1" applyFill="1" applyBorder="1" applyAlignment="1">
      <alignment horizontal="center"/>
    </xf>
    <xf numFmtId="14" fontId="11" fillId="5" borderId="1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14" fontId="3" fillId="2" borderId="55" xfId="0" applyNumberFormat="1" applyFont="1" applyFill="1" applyBorder="1" applyAlignment="1">
      <alignment horizontal="center"/>
    </xf>
    <xf numFmtId="14" fontId="3" fillId="2" borderId="24" xfId="0" applyNumberFormat="1" applyFont="1" applyFill="1" applyBorder="1" applyAlignment="1">
      <alignment horizontal="center"/>
    </xf>
    <xf numFmtId="2" fontId="30" fillId="2" borderId="55" xfId="0" applyNumberFormat="1" applyFont="1" applyFill="1" applyBorder="1" applyAlignment="1">
      <alignment horizontal="center"/>
    </xf>
    <xf numFmtId="2" fontId="30" fillId="2" borderId="24" xfId="0" applyNumberFormat="1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1" fontId="1" fillId="5" borderId="18" xfId="0" applyNumberFormat="1" applyFont="1" applyFill="1" applyBorder="1" applyAlignment="1">
      <alignment horizontal="left"/>
    </xf>
    <xf numFmtId="1" fontId="1" fillId="5" borderId="33" xfId="0" applyNumberFormat="1" applyFont="1" applyFill="1" applyBorder="1" applyAlignment="1">
      <alignment horizontal="left"/>
    </xf>
    <xf numFmtId="1" fontId="1" fillId="5" borderId="40" xfId="0" applyNumberFormat="1" applyFont="1" applyFill="1" applyBorder="1" applyAlignment="1">
      <alignment horizontal="left"/>
    </xf>
    <xf numFmtId="0" fontId="19" fillId="3" borderId="26" xfId="0" applyFont="1" applyFill="1" applyBorder="1" applyAlignment="1">
      <alignment horizontal="center" wrapText="1"/>
    </xf>
    <xf numFmtId="0" fontId="19" fillId="3" borderId="27" xfId="0" applyFont="1" applyFill="1" applyBorder="1" applyAlignment="1">
      <alignment horizontal="center" wrapText="1"/>
    </xf>
    <xf numFmtId="0" fontId="19" fillId="3" borderId="25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vertical="center" wrapText="1"/>
    </xf>
    <xf numFmtId="14" fontId="11" fillId="5" borderId="26" xfId="0" applyNumberFormat="1" applyFont="1" applyFill="1" applyBorder="1" applyAlignment="1">
      <alignment horizontal="center"/>
    </xf>
    <xf numFmtId="14" fontId="11" fillId="5" borderId="25" xfId="0" applyNumberFormat="1" applyFont="1" applyFill="1" applyBorder="1" applyAlignment="1">
      <alignment horizontal="center"/>
    </xf>
    <xf numFmtId="1" fontId="1" fillId="5" borderId="39" xfId="0" applyNumberFormat="1" applyFont="1" applyFill="1" applyBorder="1" applyAlignment="1">
      <alignment horizontal="left"/>
    </xf>
    <xf numFmtId="1" fontId="1" fillId="5" borderId="28" xfId="0" applyNumberFormat="1" applyFont="1" applyFill="1" applyBorder="1" applyAlignment="1">
      <alignment horizontal="left"/>
    </xf>
    <xf numFmtId="1" fontId="1" fillId="5" borderId="35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right"/>
    </xf>
    <xf numFmtId="14" fontId="11" fillId="2" borderId="26" xfId="0" applyNumberFormat="1" applyFont="1" applyFill="1" applyBorder="1" applyAlignment="1">
      <alignment horizontal="center"/>
    </xf>
    <xf numFmtId="14" fontId="11" fillId="2" borderId="25" xfId="0" applyNumberFormat="1" applyFont="1" applyFill="1" applyBorder="1" applyAlignment="1">
      <alignment horizontal="center"/>
    </xf>
    <xf numFmtId="2" fontId="30" fillId="2" borderId="26" xfId="0" applyNumberFormat="1" applyFont="1" applyFill="1" applyBorder="1" applyAlignment="1">
      <alignment horizontal="center"/>
    </xf>
    <xf numFmtId="2" fontId="30" fillId="2" borderId="25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 wrapText="1"/>
    </xf>
    <xf numFmtId="166" fontId="0" fillId="0" borderId="28" xfId="0" applyNumberFormat="1" applyFill="1" applyBorder="1" applyAlignment="1">
      <alignment horizontal="right" vertical="center"/>
    </xf>
    <xf numFmtId="166" fontId="0" fillId="0" borderId="29" xfId="0" applyNumberFormat="1" applyFill="1" applyBorder="1" applyAlignment="1">
      <alignment horizontal="right" vertical="center"/>
    </xf>
    <xf numFmtId="166" fontId="0" fillId="4" borderId="33" xfId="0" applyNumberFormat="1" applyFill="1" applyBorder="1" applyAlignment="1">
      <alignment horizontal="right"/>
    </xf>
    <xf numFmtId="0" fontId="0" fillId="2" borderId="32" xfId="0" applyFill="1" applyBorder="1" applyAlignment="1">
      <alignment horizontal="center" vertical="center"/>
    </xf>
    <xf numFmtId="166" fontId="0" fillId="0" borderId="30" xfId="0" applyNumberFormat="1" applyFill="1" applyBorder="1" applyAlignment="1">
      <alignment vertical="center" wrapText="1"/>
    </xf>
    <xf numFmtId="2" fontId="21" fillId="0" borderId="32" xfId="0" applyNumberFormat="1" applyFont="1" applyFill="1" applyBorder="1" applyAlignment="1">
      <alignment vertical="center"/>
    </xf>
    <xf numFmtId="2" fontId="21" fillId="0" borderId="37" xfId="0" applyNumberFormat="1" applyFont="1" applyFill="1" applyBorder="1" applyAlignment="1">
      <alignment vertical="center"/>
    </xf>
    <xf numFmtId="2" fontId="21" fillId="0" borderId="56" xfId="0" applyNumberFormat="1" applyFont="1" applyFill="1" applyBorder="1" applyAlignment="1">
      <alignment vertical="center"/>
    </xf>
    <xf numFmtId="2" fontId="21" fillId="0" borderId="11" xfId="0" applyNumberFormat="1" applyFont="1" applyFill="1" applyBorder="1"/>
    <xf numFmtId="1" fontId="0" fillId="3" borderId="28" xfId="0" applyNumberFormat="1" applyFill="1" applyBorder="1"/>
    <xf numFmtId="1" fontId="0" fillId="3" borderId="29" xfId="0" applyNumberFormat="1" applyFill="1" applyBorder="1"/>
    <xf numFmtId="1" fontId="0" fillId="5" borderId="29" xfId="0" applyNumberFormat="1" applyFill="1" applyBorder="1"/>
    <xf numFmtId="1" fontId="0" fillId="3" borderId="6" xfId="0" applyNumberFormat="1" applyFill="1" applyBorder="1"/>
    <xf numFmtId="1" fontId="0" fillId="3" borderId="6" xfId="0" applyNumberFormat="1" applyFill="1" applyBorder="1" applyAlignment="1">
      <alignment vertical="center"/>
    </xf>
    <xf numFmtId="1" fontId="0" fillId="0" borderId="40" xfId="0" applyNumberFormat="1" applyFill="1" applyBorder="1"/>
    <xf numFmtId="166" fontId="0" fillId="2" borderId="57" xfId="0" applyNumberFormat="1" applyFill="1" applyBorder="1" applyAlignment="1">
      <alignment horizontal="left"/>
    </xf>
    <xf numFmtId="166" fontId="0" fillId="2" borderId="9" xfId="0" applyNumberFormat="1" applyFill="1" applyBorder="1" applyAlignment="1">
      <alignment horizontal="left"/>
    </xf>
    <xf numFmtId="166" fontId="0" fillId="2" borderId="58" xfId="0" applyNumberFormat="1" applyFill="1" applyBorder="1" applyAlignment="1">
      <alignment horizontal="left"/>
    </xf>
    <xf numFmtId="166" fontId="0" fillId="2" borderId="58" xfId="0" applyNumberFormat="1" applyFill="1" applyBorder="1" applyAlignment="1">
      <alignment horizontal="left" vertical="center"/>
    </xf>
    <xf numFmtId="0" fontId="28" fillId="0" borderId="45" xfId="0" applyFont="1" applyBorder="1" applyAlignment="1">
      <alignment horizontal="center" vertical="center"/>
    </xf>
    <xf numFmtId="166" fontId="0" fillId="2" borderId="19" xfId="0" applyNumberFormat="1" applyFill="1" applyBorder="1" applyAlignment="1">
      <alignment horizontal="left"/>
    </xf>
    <xf numFmtId="0" fontId="44" fillId="0" borderId="24" xfId="0" applyFont="1" applyFill="1" applyBorder="1" applyAlignment="1">
      <alignment horizontal="center" vertical="center" textRotation="90" wrapText="1"/>
    </xf>
    <xf numFmtId="1" fontId="1" fillId="4" borderId="28" xfId="0" applyNumberFormat="1" applyFont="1" applyFill="1" applyBorder="1" applyAlignment="1">
      <alignment horizontal="center"/>
    </xf>
    <xf numFmtId="166" fontId="0" fillId="2" borderId="29" xfId="0" applyNumberFormat="1" applyFill="1" applyBorder="1" applyAlignment="1">
      <alignment horizontal="center" vertical="center"/>
    </xf>
    <xf numFmtId="1" fontId="1" fillId="4" borderId="29" xfId="0" applyNumberFormat="1" applyFont="1" applyFill="1" applyBorder="1" applyAlignment="1">
      <alignment horizontal="center"/>
    </xf>
    <xf numFmtId="166" fontId="0" fillId="2" borderId="43" xfId="0" applyNumberForma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textRotation="90" wrapText="1"/>
    </xf>
    <xf numFmtId="2" fontId="6" fillId="0" borderId="22" xfId="0" applyNumberFormat="1" applyFont="1" applyFill="1" applyBorder="1" applyAlignment="1">
      <alignment horizontal="center" vertical="center" textRotation="90" wrapText="1"/>
    </xf>
    <xf numFmtId="2" fontId="8" fillId="0" borderId="37" xfId="0" applyNumberFormat="1" applyFont="1" applyFill="1" applyBorder="1"/>
    <xf numFmtId="2" fontId="8" fillId="0" borderId="56" xfId="0" applyNumberFormat="1" applyFont="1" applyFill="1" applyBorder="1"/>
    <xf numFmtId="2" fontId="8" fillId="0" borderId="59" xfId="0" applyNumberFormat="1" applyFont="1" applyFill="1" applyBorder="1"/>
    <xf numFmtId="2" fontId="8" fillId="0" borderId="60" xfId="0" applyNumberFormat="1" applyFont="1" applyFill="1" applyBorder="1"/>
    <xf numFmtId="2" fontId="8" fillId="0" borderId="60" xfId="0" applyNumberFormat="1" applyFont="1" applyFill="1" applyBorder="1" applyAlignment="1">
      <alignment vertical="center"/>
    </xf>
    <xf numFmtId="2" fontId="8" fillId="0" borderId="61" xfId="0" applyNumberFormat="1" applyFont="1" applyFill="1" applyBorder="1"/>
    <xf numFmtId="0" fontId="11" fillId="5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00CCF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credimail.com/app/?tag=emoticon_click_me_im2_re&amp;lang=9&amp;version=6234778&amp;setup_id=9006307&amp;aff_id=102&amp;addon=IncrediMail&amp;upn=47a90b0a-30d3-4026-b700-367b7363e414&amp;id=95202&amp;guid=40CE26CF-1426-48A5-A93C-5689CF5D773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152400</xdr:colOff>
      <xdr:row>1</xdr:row>
      <xdr:rowOff>295275</xdr:rowOff>
    </xdr:to>
    <xdr:sp macro="" textlink="">
      <xdr:nvSpPr>
        <xdr:cNvPr id="1257" name="INCREDIINSERTIMAGE" descr="Click Me!">
          <a:hlinkClick xmlns:r="http://schemas.openxmlformats.org/officeDocument/2006/relationships" r:id="rId1" tooltip="Click Me!"/>
        </xdr:cNvPr>
        <xdr:cNvSpPr>
          <a:spLocks noChangeAspect="1" noChangeArrowheads="1"/>
        </xdr:cNvSpPr>
      </xdr:nvSpPr>
      <xdr:spPr bwMode="auto">
        <a:xfrm>
          <a:off x="0" y="4762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152400</xdr:colOff>
      <xdr:row>1</xdr:row>
      <xdr:rowOff>295275</xdr:rowOff>
    </xdr:to>
    <xdr:sp macro="" textlink="">
      <xdr:nvSpPr>
        <xdr:cNvPr id="1258" name="Rectangle 2" descr="Click Me!">
          <a:hlinkClick xmlns:r="http://schemas.openxmlformats.org/officeDocument/2006/relationships" r:id="rId1" tooltip="Click Me!"/>
        </xdr:cNvPr>
        <xdr:cNvSpPr>
          <a:spLocks noChangeAspect="1" noChangeArrowheads="1"/>
        </xdr:cNvSpPr>
      </xdr:nvSpPr>
      <xdr:spPr bwMode="auto">
        <a:xfrm>
          <a:off x="0" y="4762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AA48"/>
  <sheetViews>
    <sheetView tabSelected="1" zoomScaleNormal="100" workbookViewId="0">
      <pane xSplit="1" ySplit="3" topLeftCell="B4" activePane="bottomRight" state="frozen"/>
      <selection activeCell="A3" sqref="A3"/>
      <selection pane="topRight" activeCell="B3" sqref="B3"/>
      <selection pane="bottomLeft" activeCell="A6" sqref="A6"/>
      <selection pane="bottomRight" activeCell="J2" sqref="J2:T2"/>
    </sheetView>
  </sheetViews>
  <sheetFormatPr defaultRowHeight="12.75" x14ac:dyDescent="0.2"/>
  <cols>
    <col min="1" max="1" width="2.140625" customWidth="1"/>
    <col min="2" max="2" width="5.85546875" hidden="1" customWidth="1"/>
    <col min="3" max="4" width="6.140625" hidden="1" customWidth="1"/>
    <col min="5" max="6" width="6.140625" customWidth="1"/>
    <col min="7" max="7" width="24.42578125" customWidth="1"/>
    <col min="8" max="8" width="3.28515625" customWidth="1"/>
    <col min="9" max="9" width="2.42578125" hidden="1" customWidth="1"/>
    <col min="10" max="12" width="4.5703125" hidden="1" customWidth="1"/>
    <col min="13" max="13" width="11.42578125" style="31" hidden="1" customWidth="1"/>
    <col min="14" max="14" width="6.42578125" style="31" customWidth="1"/>
    <col min="15" max="15" width="7" style="6" customWidth="1"/>
    <col min="17" max="17" width="7.42578125" customWidth="1"/>
    <col min="18" max="18" width="7.5703125" customWidth="1"/>
    <col min="19" max="19" width="1.42578125" style="33" hidden="1" customWidth="1"/>
    <col min="20" max="20" width="8.42578125" hidden="1" customWidth="1"/>
    <col min="21" max="21" width="10" hidden="1" customWidth="1"/>
    <col min="22" max="22" width="1.85546875" hidden="1" customWidth="1"/>
    <col min="23" max="23" width="9.140625" hidden="1" customWidth="1"/>
    <col min="24" max="24" width="2.7109375" customWidth="1"/>
  </cols>
  <sheetData>
    <row r="1" spans="1:24" ht="15.75" customHeight="1" thickBot="1" x14ac:dyDescent="0.25">
      <c r="A1" s="66"/>
      <c r="B1" s="66"/>
      <c r="C1" s="66"/>
      <c r="D1" s="66"/>
      <c r="E1" s="66"/>
      <c r="F1" s="66"/>
      <c r="G1" s="66"/>
      <c r="H1" s="1"/>
      <c r="I1" s="1"/>
      <c r="J1" s="1"/>
      <c r="K1" s="1"/>
      <c r="L1" s="7"/>
      <c r="M1" s="154"/>
      <c r="N1" s="155"/>
      <c r="O1" s="156"/>
      <c r="P1" s="157"/>
      <c r="Q1" s="158"/>
      <c r="R1" s="159"/>
      <c r="S1" s="160"/>
      <c r="T1" s="158"/>
      <c r="U1" s="159"/>
      <c r="V1" s="159"/>
      <c r="W1" s="161"/>
      <c r="X1" s="1"/>
    </row>
    <row r="2" spans="1:24" ht="41.25" customHeight="1" thickBot="1" x14ac:dyDescent="0.25">
      <c r="A2" s="66"/>
      <c r="B2" s="75"/>
      <c r="C2" s="75"/>
      <c r="D2" s="75"/>
      <c r="E2" s="75"/>
      <c r="F2" s="75"/>
      <c r="G2" s="291">
        <v>45242</v>
      </c>
      <c r="H2" s="4"/>
      <c r="I2" s="4"/>
      <c r="J2" s="379" t="s">
        <v>362</v>
      </c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45" t="s">
        <v>11</v>
      </c>
      <c r="V2" s="346"/>
      <c r="W2" s="347"/>
      <c r="X2" s="1"/>
    </row>
    <row r="3" spans="1:24" ht="75" customHeight="1" thickBot="1" x14ac:dyDescent="0.25">
      <c r="A3" s="7"/>
      <c r="B3" s="277" t="s">
        <v>318</v>
      </c>
      <c r="C3" s="98" t="s">
        <v>319</v>
      </c>
      <c r="D3" s="401" t="s">
        <v>321</v>
      </c>
      <c r="E3" s="406" t="s">
        <v>320</v>
      </c>
      <c r="F3" s="99" t="s">
        <v>0</v>
      </c>
      <c r="G3" s="11" t="s">
        <v>1</v>
      </c>
      <c r="H3" s="99" t="s">
        <v>2</v>
      </c>
      <c r="I3" s="99" t="s">
        <v>324</v>
      </c>
      <c r="J3" s="99" t="s">
        <v>325</v>
      </c>
      <c r="K3" s="99" t="s">
        <v>326</v>
      </c>
      <c r="L3" s="99" t="s">
        <v>327</v>
      </c>
      <c r="M3" s="10" t="s">
        <v>3</v>
      </c>
      <c r="N3" s="70" t="s">
        <v>4</v>
      </c>
      <c r="O3" s="93" t="s">
        <v>7</v>
      </c>
      <c r="P3" s="11" t="s">
        <v>5</v>
      </c>
      <c r="Q3" s="93" t="s">
        <v>8</v>
      </c>
      <c r="R3" s="407" t="s">
        <v>9</v>
      </c>
      <c r="S3" s="368" t="s">
        <v>6</v>
      </c>
      <c r="T3" s="349"/>
      <c r="U3" s="274" t="s">
        <v>322</v>
      </c>
      <c r="V3" s="227" t="s">
        <v>232</v>
      </c>
      <c r="W3" s="275" t="s">
        <v>323</v>
      </c>
      <c r="X3" s="1"/>
    </row>
    <row r="4" spans="1:24" ht="14.25" customHeight="1" x14ac:dyDescent="0.2">
      <c r="A4" s="7"/>
      <c r="B4" s="327">
        <v>8</v>
      </c>
      <c r="C4" s="278">
        <v>3</v>
      </c>
      <c r="D4" s="279">
        <v>9</v>
      </c>
      <c r="E4" s="280">
        <v>1</v>
      </c>
      <c r="F4" s="281">
        <v>3018</v>
      </c>
      <c r="G4" s="264" t="s">
        <v>279</v>
      </c>
      <c r="H4" s="292">
        <v>24</v>
      </c>
      <c r="I4" s="265"/>
      <c r="J4" s="266"/>
      <c r="K4" s="266"/>
      <c r="L4" s="186">
        <v>2</v>
      </c>
      <c r="M4" s="212">
        <v>21593</v>
      </c>
      <c r="N4" s="269">
        <v>1959</v>
      </c>
      <c r="O4" s="147">
        <f t="shared" ref="O4:O25" si="0">U4/U$28*100</f>
        <v>114.83999417277715</v>
      </c>
      <c r="P4" s="328">
        <v>8.2060185185185187E-3</v>
      </c>
      <c r="Q4" s="273">
        <f t="shared" ref="Q4:Q25" si="1">200-P4/P$28*100</f>
        <v>109.31500796502367</v>
      </c>
      <c r="R4" s="408">
        <f t="shared" ref="R4:R25" si="2">Q4+O4</f>
        <v>224.15500213780081</v>
      </c>
      <c r="S4" s="402" t="str">
        <f t="shared" ref="S4:S25" si="3">IF(W4&gt;P4,"-","+")</f>
        <v>-</v>
      </c>
      <c r="T4" s="395">
        <f t="shared" ref="T4:T25" si="4">IF(W4&gt;P4,W4-P4,P4-W4)</f>
        <v>6.0995370370370457E-4</v>
      </c>
      <c r="U4" s="389">
        <f t="shared" ref="U4:U25" si="5">G$2-M4</f>
        <v>23649</v>
      </c>
      <c r="V4" s="329" t="str">
        <f t="shared" ref="V4:V25" si="6">IF(N4&lt;=1963,"D",IF(N4&lt;=1973,"C",IF(N4&lt;=1983,"B","A")))</f>
        <v>D</v>
      </c>
      <c r="W4" s="330">
        <v>8.8159722222222233E-3</v>
      </c>
      <c r="X4" s="1"/>
    </row>
    <row r="5" spans="1:24" ht="14.25" customHeight="1" x14ac:dyDescent="0.2">
      <c r="A5" s="7"/>
      <c r="B5" s="289">
        <v>7</v>
      </c>
      <c r="C5" s="282">
        <v>1</v>
      </c>
      <c r="D5" s="283">
        <v>10</v>
      </c>
      <c r="E5" s="284">
        <v>2</v>
      </c>
      <c r="F5" s="285">
        <v>3002</v>
      </c>
      <c r="G5" s="13" t="s">
        <v>13</v>
      </c>
      <c r="H5" s="128">
        <v>39</v>
      </c>
      <c r="I5" s="148"/>
      <c r="J5" s="16"/>
      <c r="K5" s="16"/>
      <c r="L5" s="14">
        <v>3</v>
      </c>
      <c r="M5" s="125">
        <v>22187</v>
      </c>
      <c r="N5" s="207">
        <v>1960</v>
      </c>
      <c r="O5" s="94">
        <f t="shared" si="0"/>
        <v>111.95551886563395</v>
      </c>
      <c r="P5" s="185">
        <v>8.2986111111111108E-3</v>
      </c>
      <c r="Q5" s="94">
        <f t="shared" si="1"/>
        <v>108.29176404925525</v>
      </c>
      <c r="R5" s="409">
        <f t="shared" si="2"/>
        <v>220.24728291488918</v>
      </c>
      <c r="S5" s="403" t="str">
        <f t="shared" si="3"/>
        <v>+</v>
      </c>
      <c r="T5" s="396">
        <f t="shared" si="4"/>
        <v>1.6203703703704039E-5</v>
      </c>
      <c r="U5" s="390">
        <f t="shared" si="5"/>
        <v>23055</v>
      </c>
      <c r="V5" s="276" t="str">
        <f t="shared" si="6"/>
        <v>D</v>
      </c>
      <c r="W5" s="331">
        <v>8.2824074074074067E-3</v>
      </c>
      <c r="X5" s="1"/>
    </row>
    <row r="6" spans="1:24" ht="14.25" customHeight="1" x14ac:dyDescent="0.2">
      <c r="A6" s="7"/>
      <c r="B6" s="332"/>
      <c r="C6" s="282"/>
      <c r="D6" s="286">
        <v>8</v>
      </c>
      <c r="E6" s="284">
        <v>3</v>
      </c>
      <c r="F6" s="287">
        <v>3021</v>
      </c>
      <c r="G6" s="18" t="s">
        <v>331</v>
      </c>
      <c r="H6" s="128">
        <v>21</v>
      </c>
      <c r="I6" s="168"/>
      <c r="J6" s="166"/>
      <c r="K6" s="166"/>
      <c r="L6" s="14">
        <v>1</v>
      </c>
      <c r="M6" s="125">
        <v>23005</v>
      </c>
      <c r="N6" s="91">
        <v>1962</v>
      </c>
      <c r="O6" s="94">
        <f t="shared" si="0"/>
        <v>107.98329529451756</v>
      </c>
      <c r="P6" s="185">
        <v>8.0358796296296307E-3</v>
      </c>
      <c r="Q6" s="171">
        <f t="shared" si="1"/>
        <v>111.19521866024813</v>
      </c>
      <c r="R6" s="409">
        <f t="shared" si="2"/>
        <v>219.17851395476569</v>
      </c>
      <c r="S6" s="404" t="str">
        <f t="shared" si="3"/>
        <v>-</v>
      </c>
      <c r="T6" s="396">
        <f t="shared" si="4"/>
        <v>1.5856481481481451E-4</v>
      </c>
      <c r="U6" s="390">
        <f t="shared" si="5"/>
        <v>22237</v>
      </c>
      <c r="V6" s="276" t="str">
        <f t="shared" si="6"/>
        <v>D</v>
      </c>
      <c r="W6" s="331">
        <v>8.1944444444444452E-3</v>
      </c>
      <c r="X6" s="1"/>
    </row>
    <row r="7" spans="1:24" ht="14.25" customHeight="1" x14ac:dyDescent="0.2">
      <c r="A7" s="7"/>
      <c r="B7" s="289">
        <v>11</v>
      </c>
      <c r="C7" s="288">
        <v>2</v>
      </c>
      <c r="D7" s="283">
        <v>16</v>
      </c>
      <c r="E7" s="284">
        <v>4</v>
      </c>
      <c r="F7" s="287">
        <v>3006</v>
      </c>
      <c r="G7" s="13" t="s">
        <v>17</v>
      </c>
      <c r="H7" s="128">
        <v>36</v>
      </c>
      <c r="I7" s="148"/>
      <c r="J7" s="16"/>
      <c r="K7" s="16"/>
      <c r="L7" s="14">
        <v>5</v>
      </c>
      <c r="M7" s="125">
        <v>20734</v>
      </c>
      <c r="N7" s="189">
        <v>1956</v>
      </c>
      <c r="O7" s="94">
        <f t="shared" si="0"/>
        <v>119.01131452435294</v>
      </c>
      <c r="P7" s="185">
        <v>9.524305555555555E-3</v>
      </c>
      <c r="Q7" s="94">
        <f t="shared" si="1"/>
        <v>94.746572714270783</v>
      </c>
      <c r="R7" s="409">
        <f t="shared" si="2"/>
        <v>213.75788723862371</v>
      </c>
      <c r="S7" s="403" t="str">
        <f t="shared" si="3"/>
        <v>+</v>
      </c>
      <c r="T7" s="396">
        <f t="shared" si="4"/>
        <v>4.5023148148148201E-4</v>
      </c>
      <c r="U7" s="390">
        <f t="shared" si="5"/>
        <v>24508</v>
      </c>
      <c r="V7" s="276" t="str">
        <f t="shared" si="6"/>
        <v>D</v>
      </c>
      <c r="W7" s="331">
        <v>9.0740740740740729E-3</v>
      </c>
      <c r="X7" s="1"/>
    </row>
    <row r="8" spans="1:24" ht="14.25" customHeight="1" x14ac:dyDescent="0.2">
      <c r="A8" s="7"/>
      <c r="B8" s="332">
        <v>4</v>
      </c>
      <c r="C8" s="282">
        <v>5</v>
      </c>
      <c r="D8" s="286">
        <v>5</v>
      </c>
      <c r="E8" s="284">
        <v>5</v>
      </c>
      <c r="F8" s="287">
        <v>3010</v>
      </c>
      <c r="G8" s="18" t="s">
        <v>225</v>
      </c>
      <c r="H8" s="128">
        <v>28</v>
      </c>
      <c r="I8" s="148"/>
      <c r="J8" s="91"/>
      <c r="K8" s="91">
        <v>3</v>
      </c>
      <c r="L8" s="91"/>
      <c r="M8" s="125">
        <v>25137</v>
      </c>
      <c r="N8" s="84">
        <v>1968</v>
      </c>
      <c r="O8" s="94">
        <f t="shared" si="0"/>
        <v>97.630262710629822</v>
      </c>
      <c r="P8" s="185">
        <v>7.7037037037037048E-3</v>
      </c>
      <c r="Q8" s="94">
        <f t="shared" si="1"/>
        <v>114.86610620806734</v>
      </c>
      <c r="R8" s="409">
        <f t="shared" si="2"/>
        <v>212.49636891869716</v>
      </c>
      <c r="S8" s="403" t="str">
        <f t="shared" si="3"/>
        <v>-</v>
      </c>
      <c r="T8" s="396">
        <f t="shared" si="4"/>
        <v>7.4074074074071891E-5</v>
      </c>
      <c r="U8" s="390">
        <f t="shared" si="5"/>
        <v>20105</v>
      </c>
      <c r="V8" s="276" t="str">
        <f t="shared" si="6"/>
        <v>C</v>
      </c>
      <c r="W8" s="331">
        <v>7.7777777777777767E-3</v>
      </c>
      <c r="X8" s="1"/>
    </row>
    <row r="9" spans="1:24" ht="14.25" customHeight="1" x14ac:dyDescent="0.2">
      <c r="A9" s="7"/>
      <c r="B9" s="332">
        <v>17</v>
      </c>
      <c r="C9" s="282">
        <v>9</v>
      </c>
      <c r="D9" s="283">
        <v>18</v>
      </c>
      <c r="E9" s="284">
        <v>6</v>
      </c>
      <c r="F9" s="287">
        <v>3019</v>
      </c>
      <c r="G9" s="124" t="s">
        <v>295</v>
      </c>
      <c r="H9" s="128">
        <v>23</v>
      </c>
      <c r="I9" s="168"/>
      <c r="J9" s="166"/>
      <c r="K9" s="268"/>
      <c r="L9" s="14">
        <v>6</v>
      </c>
      <c r="M9" s="125">
        <v>20101</v>
      </c>
      <c r="N9" s="91">
        <v>1955</v>
      </c>
      <c r="O9" s="94">
        <f t="shared" si="0"/>
        <v>122.08517457388433</v>
      </c>
      <c r="P9" s="185">
        <v>1.0116898148148147E-2</v>
      </c>
      <c r="Q9" s="171">
        <f t="shared" si="1"/>
        <v>88.197811653352872</v>
      </c>
      <c r="R9" s="409">
        <f t="shared" si="2"/>
        <v>210.28298622723719</v>
      </c>
      <c r="S9" s="404" t="str">
        <f t="shared" si="3"/>
        <v>-</v>
      </c>
      <c r="T9" s="396">
        <f t="shared" si="4"/>
        <v>5.7986111111111086E-4</v>
      </c>
      <c r="U9" s="390">
        <f t="shared" si="5"/>
        <v>25141</v>
      </c>
      <c r="V9" s="276" t="str">
        <f t="shared" si="6"/>
        <v>D</v>
      </c>
      <c r="W9" s="331">
        <v>1.0696759259259258E-2</v>
      </c>
      <c r="X9" s="1"/>
    </row>
    <row r="10" spans="1:24" ht="14.25" customHeight="1" x14ac:dyDescent="0.2">
      <c r="A10" s="7"/>
      <c r="B10" s="289">
        <v>19</v>
      </c>
      <c r="C10" s="288">
        <v>4</v>
      </c>
      <c r="D10" s="286">
        <v>21</v>
      </c>
      <c r="E10" s="284">
        <v>7</v>
      </c>
      <c r="F10" s="287">
        <v>3001</v>
      </c>
      <c r="G10" s="13" t="s">
        <v>12</v>
      </c>
      <c r="H10" s="128">
        <v>50</v>
      </c>
      <c r="I10" s="148"/>
      <c r="J10" s="88"/>
      <c r="K10" s="88"/>
      <c r="L10" s="14">
        <v>9</v>
      </c>
      <c r="M10" s="125">
        <v>16496</v>
      </c>
      <c r="N10" s="189">
        <v>1945</v>
      </c>
      <c r="O10" s="94">
        <f t="shared" si="0"/>
        <v>139.59112319720293</v>
      </c>
      <c r="P10" s="185">
        <v>1.1746527777777778E-2</v>
      </c>
      <c r="Q10" s="94">
        <f t="shared" si="1"/>
        <v>70.188718735828672</v>
      </c>
      <c r="R10" s="409">
        <f t="shared" si="2"/>
        <v>209.77984193303161</v>
      </c>
      <c r="S10" s="403" t="str">
        <f t="shared" si="3"/>
        <v>+</v>
      </c>
      <c r="T10" s="396">
        <f t="shared" si="4"/>
        <v>6.2500000000000056E-5</v>
      </c>
      <c r="U10" s="390">
        <f t="shared" si="5"/>
        <v>28746</v>
      </c>
      <c r="V10" s="276" t="str">
        <f t="shared" si="6"/>
        <v>D</v>
      </c>
      <c r="W10" s="331">
        <v>1.1684027777777778E-2</v>
      </c>
      <c r="X10" s="1"/>
    </row>
    <row r="11" spans="1:24" ht="14.25" customHeight="1" x14ac:dyDescent="0.2">
      <c r="A11" s="7"/>
      <c r="B11" s="332">
        <v>12</v>
      </c>
      <c r="C11" s="288">
        <v>6</v>
      </c>
      <c r="D11" s="283">
        <v>15</v>
      </c>
      <c r="E11" s="284">
        <v>8</v>
      </c>
      <c r="F11" s="287">
        <v>3012</v>
      </c>
      <c r="G11" s="124" t="s">
        <v>247</v>
      </c>
      <c r="H11" s="128">
        <v>27</v>
      </c>
      <c r="I11" s="148"/>
      <c r="J11" s="91"/>
      <c r="K11" s="91"/>
      <c r="L11" s="14">
        <v>4</v>
      </c>
      <c r="M11" s="125">
        <v>22417</v>
      </c>
      <c r="N11" s="175">
        <v>1961</v>
      </c>
      <c r="O11" s="94">
        <f t="shared" si="0"/>
        <v>110.83863448744719</v>
      </c>
      <c r="P11" s="185">
        <v>9.3217592592592605E-3</v>
      </c>
      <c r="Q11" s="171">
        <f t="shared" si="1"/>
        <v>96.984918780014183</v>
      </c>
      <c r="R11" s="409">
        <f t="shared" si="2"/>
        <v>207.82355326746136</v>
      </c>
      <c r="S11" s="404" t="str">
        <f t="shared" si="3"/>
        <v>-</v>
      </c>
      <c r="T11" s="396">
        <f t="shared" si="4"/>
        <v>1.0532407407407192E-4</v>
      </c>
      <c r="U11" s="390">
        <f t="shared" si="5"/>
        <v>22825</v>
      </c>
      <c r="V11" s="276" t="str">
        <f t="shared" si="6"/>
        <v>D</v>
      </c>
      <c r="W11" s="331">
        <v>9.4270833333333325E-3</v>
      </c>
      <c r="X11" s="1"/>
    </row>
    <row r="12" spans="1:24" ht="14.25" customHeight="1" x14ac:dyDescent="0.2">
      <c r="A12" s="7"/>
      <c r="B12" s="289">
        <v>6</v>
      </c>
      <c r="C12" s="288">
        <v>10</v>
      </c>
      <c r="D12" s="286">
        <v>6</v>
      </c>
      <c r="E12" s="284">
        <v>9</v>
      </c>
      <c r="F12" s="287">
        <v>3013</v>
      </c>
      <c r="G12" s="124" t="s">
        <v>248</v>
      </c>
      <c r="H12" s="128">
        <v>27</v>
      </c>
      <c r="I12" s="148"/>
      <c r="J12" s="84"/>
      <c r="K12" s="91">
        <v>4</v>
      </c>
      <c r="L12" s="91"/>
      <c r="M12" s="125">
        <v>26076</v>
      </c>
      <c r="N12" s="84">
        <v>1971</v>
      </c>
      <c r="O12" s="94">
        <f t="shared" si="0"/>
        <v>93.070460836206479</v>
      </c>
      <c r="P12" s="185">
        <v>7.8414351851851857E-3</v>
      </c>
      <c r="Q12" s="94">
        <f t="shared" si="1"/>
        <v>113.34403088336182</v>
      </c>
      <c r="R12" s="409">
        <f t="shared" si="2"/>
        <v>206.4144917195683</v>
      </c>
      <c r="S12" s="403" t="str">
        <f t="shared" si="3"/>
        <v>-</v>
      </c>
      <c r="T12" s="396">
        <f t="shared" si="4"/>
        <v>3.252314814814819E-4</v>
      </c>
      <c r="U12" s="390">
        <f t="shared" si="5"/>
        <v>19166</v>
      </c>
      <c r="V12" s="276" t="str">
        <f t="shared" si="6"/>
        <v>C</v>
      </c>
      <c r="W12" s="331">
        <v>8.1666666666666676E-3</v>
      </c>
      <c r="X12" s="1"/>
    </row>
    <row r="13" spans="1:24" ht="14.25" customHeight="1" x14ac:dyDescent="0.2">
      <c r="A13" s="7"/>
      <c r="B13" s="332">
        <v>3</v>
      </c>
      <c r="C13" s="288">
        <v>8</v>
      </c>
      <c r="D13" s="283">
        <v>4</v>
      </c>
      <c r="E13" s="284">
        <v>10</v>
      </c>
      <c r="F13" s="287">
        <v>3011</v>
      </c>
      <c r="G13" s="18" t="s">
        <v>224</v>
      </c>
      <c r="H13" s="128">
        <v>28</v>
      </c>
      <c r="I13" s="148"/>
      <c r="J13" s="91"/>
      <c r="K13" s="91">
        <v>2</v>
      </c>
      <c r="L13" s="91"/>
      <c r="M13" s="125">
        <v>26668</v>
      </c>
      <c r="N13" s="191">
        <v>1973</v>
      </c>
      <c r="O13" s="94">
        <f t="shared" si="0"/>
        <v>90.195697567134459</v>
      </c>
      <c r="P13" s="185">
        <v>7.5868055555555558E-3</v>
      </c>
      <c r="Q13" s="95">
        <f t="shared" si="1"/>
        <v>116.15795165172497</v>
      </c>
      <c r="R13" s="410">
        <f t="shared" si="2"/>
        <v>206.35364921885943</v>
      </c>
      <c r="S13" s="403" t="str">
        <f t="shared" si="3"/>
        <v>+</v>
      </c>
      <c r="T13" s="396">
        <f t="shared" si="4"/>
        <v>1.0416666666666387E-5</v>
      </c>
      <c r="U13" s="391">
        <f t="shared" si="5"/>
        <v>18574</v>
      </c>
      <c r="V13" s="276" t="str">
        <f t="shared" si="6"/>
        <v>C</v>
      </c>
      <c r="W13" s="331">
        <v>7.5763888888888895E-3</v>
      </c>
      <c r="X13" s="1"/>
    </row>
    <row r="14" spans="1:24" ht="14.25" customHeight="1" x14ac:dyDescent="0.2">
      <c r="A14" s="7"/>
      <c r="B14" s="289">
        <v>2</v>
      </c>
      <c r="C14" s="282">
        <v>7</v>
      </c>
      <c r="D14" s="286">
        <v>3</v>
      </c>
      <c r="E14" s="284">
        <v>11</v>
      </c>
      <c r="F14" s="287">
        <v>3016</v>
      </c>
      <c r="G14" s="124" t="s">
        <v>276</v>
      </c>
      <c r="H14" s="128">
        <v>25</v>
      </c>
      <c r="I14" s="91"/>
      <c r="J14" s="84"/>
      <c r="K14" s="84">
        <v>1</v>
      </c>
      <c r="L14" s="206"/>
      <c r="M14" s="125">
        <v>26716</v>
      </c>
      <c r="N14" s="270">
        <v>1973</v>
      </c>
      <c r="O14" s="94">
        <f t="shared" si="0"/>
        <v>89.962608653425917</v>
      </c>
      <c r="P14" s="185">
        <v>7.5787037037037047E-3</v>
      </c>
      <c r="Q14" s="95">
        <f t="shared" si="1"/>
        <v>116.24748549435471</v>
      </c>
      <c r="R14" s="410">
        <f t="shared" si="2"/>
        <v>206.21009414778064</v>
      </c>
      <c r="S14" s="403" t="str">
        <f t="shared" si="3"/>
        <v>+</v>
      </c>
      <c r="T14" s="396">
        <f t="shared" si="4"/>
        <v>2.5462962962963243E-5</v>
      </c>
      <c r="U14" s="390">
        <f t="shared" si="5"/>
        <v>18526</v>
      </c>
      <c r="V14" s="276" t="str">
        <f t="shared" si="6"/>
        <v>C</v>
      </c>
      <c r="W14" s="331">
        <v>7.5532407407407414E-3</v>
      </c>
      <c r="X14" s="1"/>
    </row>
    <row r="15" spans="1:24" ht="14.25" customHeight="1" x14ac:dyDescent="0.2">
      <c r="A15" s="7"/>
      <c r="B15" s="332">
        <v>5</v>
      </c>
      <c r="C15" s="288">
        <v>12</v>
      </c>
      <c r="D15" s="283">
        <v>7</v>
      </c>
      <c r="E15" s="284">
        <v>12</v>
      </c>
      <c r="F15" s="287">
        <v>3014</v>
      </c>
      <c r="G15" s="124" t="s">
        <v>249</v>
      </c>
      <c r="H15" s="128">
        <v>27</v>
      </c>
      <c r="I15" s="148"/>
      <c r="J15" s="84"/>
      <c r="K15" s="91">
        <v>5</v>
      </c>
      <c r="L15" s="169"/>
      <c r="M15" s="125">
        <v>26680</v>
      </c>
      <c r="N15" s="191">
        <v>1973</v>
      </c>
      <c r="O15" s="94">
        <f t="shared" si="0"/>
        <v>90.137425338707331</v>
      </c>
      <c r="P15" s="185">
        <v>7.8495370370370368E-3</v>
      </c>
      <c r="Q15" s="95">
        <f t="shared" si="1"/>
        <v>113.25449704073209</v>
      </c>
      <c r="R15" s="410">
        <f t="shared" si="2"/>
        <v>203.39192237943942</v>
      </c>
      <c r="S15" s="403" t="str">
        <f t="shared" si="3"/>
        <v>-</v>
      </c>
      <c r="T15" s="396">
        <f t="shared" si="4"/>
        <v>2.442129629629617E-4</v>
      </c>
      <c r="U15" s="390">
        <f t="shared" si="5"/>
        <v>18562</v>
      </c>
      <c r="V15" s="276" t="str">
        <f t="shared" si="6"/>
        <v>C</v>
      </c>
      <c r="W15" s="331">
        <v>8.0937499999999985E-3</v>
      </c>
      <c r="X15" s="1"/>
    </row>
    <row r="16" spans="1:24" ht="14.25" customHeight="1" x14ac:dyDescent="0.2">
      <c r="A16" s="7"/>
      <c r="B16" s="289">
        <v>9</v>
      </c>
      <c r="C16" s="282">
        <v>11</v>
      </c>
      <c r="D16" s="286">
        <v>11</v>
      </c>
      <c r="E16" s="284">
        <v>13</v>
      </c>
      <c r="F16" s="287">
        <v>3005</v>
      </c>
      <c r="G16" s="13" t="s">
        <v>16</v>
      </c>
      <c r="H16" s="128">
        <v>37</v>
      </c>
      <c r="I16" s="148"/>
      <c r="J16" s="16"/>
      <c r="K16" s="91">
        <v>6</v>
      </c>
      <c r="L16" s="16"/>
      <c r="M16" s="125">
        <v>24414</v>
      </c>
      <c r="N16" s="189">
        <v>1966</v>
      </c>
      <c r="O16" s="94">
        <f t="shared" si="0"/>
        <v>101.14116447336474</v>
      </c>
      <c r="P16" s="185">
        <v>8.8749999999999992E-3</v>
      </c>
      <c r="Q16" s="95">
        <f t="shared" si="1"/>
        <v>101.92207067359683</v>
      </c>
      <c r="R16" s="410">
        <f t="shared" si="2"/>
        <v>203.06323514696157</v>
      </c>
      <c r="S16" s="403" t="str">
        <f t="shared" si="3"/>
        <v>-</v>
      </c>
      <c r="T16" s="396">
        <f t="shared" si="4"/>
        <v>9.6064814814816185E-5</v>
      </c>
      <c r="U16" s="390">
        <f t="shared" si="5"/>
        <v>20828</v>
      </c>
      <c r="V16" s="276" t="str">
        <f t="shared" si="6"/>
        <v>C</v>
      </c>
      <c r="W16" s="331">
        <v>8.9710648148148154E-3</v>
      </c>
      <c r="X16" s="1"/>
    </row>
    <row r="17" spans="1:27" ht="14.25" customHeight="1" x14ac:dyDescent="0.2">
      <c r="A17" s="7"/>
      <c r="B17" s="332">
        <v>1</v>
      </c>
      <c r="C17" s="282">
        <v>13</v>
      </c>
      <c r="D17" s="283">
        <v>1</v>
      </c>
      <c r="E17" s="284">
        <v>14</v>
      </c>
      <c r="F17" s="287">
        <v>3017</v>
      </c>
      <c r="G17" s="124" t="s">
        <v>277</v>
      </c>
      <c r="H17" s="128">
        <v>25</v>
      </c>
      <c r="I17" s="91"/>
      <c r="J17" s="91">
        <v>1</v>
      </c>
      <c r="K17" s="18"/>
      <c r="L17" s="18"/>
      <c r="M17" s="125">
        <v>29926</v>
      </c>
      <c r="N17" s="190">
        <v>1981</v>
      </c>
      <c r="O17" s="94">
        <f t="shared" si="0"/>
        <v>74.374787549167181</v>
      </c>
      <c r="P17" s="185">
        <v>6.8090277777777776E-3</v>
      </c>
      <c r="Q17" s="95">
        <f t="shared" si="1"/>
        <v>124.75320054417972</v>
      </c>
      <c r="R17" s="410">
        <f t="shared" si="2"/>
        <v>199.12798809334691</v>
      </c>
      <c r="S17" s="403" t="str">
        <f t="shared" si="3"/>
        <v>-</v>
      </c>
      <c r="T17" s="396">
        <f t="shared" si="4"/>
        <v>2.3958333333333297E-4</v>
      </c>
      <c r="U17" s="390">
        <f t="shared" si="5"/>
        <v>15316</v>
      </c>
      <c r="V17" s="276" t="str">
        <f t="shared" si="6"/>
        <v>B</v>
      </c>
      <c r="W17" s="331">
        <v>7.0486111111111105E-3</v>
      </c>
      <c r="X17" s="66"/>
    </row>
    <row r="18" spans="1:27" ht="14.25" customHeight="1" x14ac:dyDescent="0.2">
      <c r="A18" s="7"/>
      <c r="B18" s="289"/>
      <c r="C18" s="282"/>
      <c r="D18" s="286">
        <v>2</v>
      </c>
      <c r="E18" s="284">
        <v>15</v>
      </c>
      <c r="F18" s="114">
        <v>3022</v>
      </c>
      <c r="G18" s="124" t="s">
        <v>332</v>
      </c>
      <c r="H18" s="128">
        <v>21</v>
      </c>
      <c r="I18" s="168"/>
      <c r="J18" s="91">
        <v>2</v>
      </c>
      <c r="K18" s="267"/>
      <c r="L18" s="14"/>
      <c r="M18" s="125">
        <v>28869</v>
      </c>
      <c r="N18" s="169">
        <v>1979</v>
      </c>
      <c r="O18" s="95">
        <f t="shared" si="0"/>
        <v>79.507599669790707</v>
      </c>
      <c r="P18" s="185">
        <v>7.3564814814814812E-3</v>
      </c>
      <c r="Q18" s="260">
        <f t="shared" si="1"/>
        <v>118.70327089219893</v>
      </c>
      <c r="R18" s="410">
        <f t="shared" si="2"/>
        <v>198.21087056198962</v>
      </c>
      <c r="S18" s="404" t="str">
        <f t="shared" si="3"/>
        <v>-</v>
      </c>
      <c r="T18" s="396">
        <f t="shared" si="4"/>
        <v>2.8125000000000025E-4</v>
      </c>
      <c r="U18" s="390">
        <f t="shared" si="5"/>
        <v>16373</v>
      </c>
      <c r="V18" s="276" t="str">
        <f t="shared" si="6"/>
        <v>B</v>
      </c>
      <c r="W18" s="331">
        <v>7.6377314814814815E-3</v>
      </c>
      <c r="X18" s="66"/>
    </row>
    <row r="19" spans="1:27" ht="14.25" customHeight="1" x14ac:dyDescent="0.2">
      <c r="A19" s="7"/>
      <c r="B19" s="332">
        <v>14</v>
      </c>
      <c r="C19" s="288">
        <v>16</v>
      </c>
      <c r="D19" s="283">
        <v>12</v>
      </c>
      <c r="E19" s="284">
        <v>16</v>
      </c>
      <c r="F19" s="287">
        <v>3008</v>
      </c>
      <c r="G19" s="13" t="s">
        <v>19</v>
      </c>
      <c r="H19" s="128">
        <v>31</v>
      </c>
      <c r="I19" s="148"/>
      <c r="J19" s="91"/>
      <c r="K19" s="91">
        <v>7</v>
      </c>
      <c r="L19" s="16"/>
      <c r="M19" s="125">
        <v>26120</v>
      </c>
      <c r="N19" s="189">
        <v>1971</v>
      </c>
      <c r="O19" s="94">
        <f t="shared" si="0"/>
        <v>92.856795998640322</v>
      </c>
      <c r="P19" s="185">
        <v>9.1828703703703708E-3</v>
      </c>
      <c r="Q19" s="94">
        <f t="shared" si="1"/>
        <v>98.519784653666818</v>
      </c>
      <c r="R19" s="409">
        <f t="shared" si="2"/>
        <v>191.37658065230715</v>
      </c>
      <c r="S19" s="405" t="str">
        <f t="shared" si="3"/>
        <v>-</v>
      </c>
      <c r="T19" s="397">
        <f t="shared" si="4"/>
        <v>5.7523148148148039E-4</v>
      </c>
      <c r="U19" s="390">
        <f t="shared" si="5"/>
        <v>19122</v>
      </c>
      <c r="V19" s="276" t="str">
        <f t="shared" si="6"/>
        <v>C</v>
      </c>
      <c r="W19" s="331">
        <v>9.7581018518518511E-3</v>
      </c>
      <c r="X19" s="66"/>
    </row>
    <row r="20" spans="1:27" x14ac:dyDescent="0.2">
      <c r="B20" s="289">
        <v>18</v>
      </c>
      <c r="C20" s="288">
        <v>14</v>
      </c>
      <c r="D20" s="286">
        <v>20</v>
      </c>
      <c r="E20" s="284">
        <v>17</v>
      </c>
      <c r="F20" s="287">
        <v>3003</v>
      </c>
      <c r="G20" s="13" t="s">
        <v>14</v>
      </c>
      <c r="H20" s="128">
        <v>39</v>
      </c>
      <c r="I20" s="148"/>
      <c r="J20" s="16"/>
      <c r="K20" s="16"/>
      <c r="L20" s="14">
        <v>8</v>
      </c>
      <c r="M20" s="125">
        <v>22277</v>
      </c>
      <c r="N20" s="189">
        <v>1960</v>
      </c>
      <c r="O20" s="94">
        <f t="shared" si="0"/>
        <v>111.51847715243044</v>
      </c>
      <c r="P20" s="185">
        <v>1.1026620370370372E-2</v>
      </c>
      <c r="Q20" s="94">
        <f t="shared" si="1"/>
        <v>78.144440180928115</v>
      </c>
      <c r="R20" s="409">
        <f t="shared" si="2"/>
        <v>189.66291733335856</v>
      </c>
      <c r="S20" s="403" t="str">
        <f t="shared" si="3"/>
        <v>+</v>
      </c>
      <c r="T20" s="397">
        <f t="shared" si="4"/>
        <v>3.9351851851852915E-5</v>
      </c>
      <c r="U20" s="390">
        <f t="shared" si="5"/>
        <v>22965</v>
      </c>
      <c r="V20" s="276" t="str">
        <f t="shared" si="6"/>
        <v>D</v>
      </c>
      <c r="W20" s="331">
        <v>1.0987268518518519E-2</v>
      </c>
      <c r="X20" s="172"/>
      <c r="Y20" s="165"/>
      <c r="Z20" s="163"/>
      <c r="AA20" s="164"/>
    </row>
    <row r="21" spans="1:27" x14ac:dyDescent="0.2">
      <c r="B21" s="332">
        <v>13</v>
      </c>
      <c r="C21" s="282">
        <v>17</v>
      </c>
      <c r="D21" s="283">
        <v>14</v>
      </c>
      <c r="E21" s="284">
        <v>18</v>
      </c>
      <c r="F21" s="287">
        <v>3009</v>
      </c>
      <c r="G21" s="18" t="s">
        <v>20</v>
      </c>
      <c r="H21" s="128">
        <v>30</v>
      </c>
      <c r="I21" s="148"/>
      <c r="J21" s="84"/>
      <c r="K21" s="71">
        <v>8</v>
      </c>
      <c r="L21" s="71"/>
      <c r="M21" s="125">
        <v>26767</v>
      </c>
      <c r="N21" s="71">
        <v>1973</v>
      </c>
      <c r="O21" s="94">
        <f t="shared" si="0"/>
        <v>89.714951682610604</v>
      </c>
      <c r="P21" s="185">
        <v>9.2418981481481484E-3</v>
      </c>
      <c r="Q21" s="94">
        <f t="shared" si="1"/>
        <v>97.86746665736446</v>
      </c>
      <c r="R21" s="409">
        <f t="shared" si="2"/>
        <v>187.58241833997505</v>
      </c>
      <c r="S21" s="403" t="str">
        <f t="shared" si="3"/>
        <v>-</v>
      </c>
      <c r="T21" s="397">
        <f t="shared" si="4"/>
        <v>2.5231481481481459E-4</v>
      </c>
      <c r="U21" s="390">
        <f t="shared" si="5"/>
        <v>18475</v>
      </c>
      <c r="V21" s="276" t="str">
        <f t="shared" si="6"/>
        <v>C</v>
      </c>
      <c r="W21" s="331">
        <v>9.494212962962963E-3</v>
      </c>
      <c r="X21" s="172"/>
      <c r="Y21" s="165"/>
      <c r="Z21" s="163"/>
      <c r="AA21" s="164"/>
    </row>
    <row r="22" spans="1:27" x14ac:dyDescent="0.2">
      <c r="B22" s="289">
        <v>21</v>
      </c>
      <c r="C22" s="288">
        <v>18</v>
      </c>
      <c r="D22" s="286">
        <v>19</v>
      </c>
      <c r="E22" s="284">
        <v>19</v>
      </c>
      <c r="F22" s="287">
        <v>3004</v>
      </c>
      <c r="G22" s="13" t="s">
        <v>15</v>
      </c>
      <c r="H22" s="128">
        <v>39</v>
      </c>
      <c r="I22" s="148"/>
      <c r="J22" s="16"/>
      <c r="K22" s="181"/>
      <c r="L22" s="14">
        <v>7</v>
      </c>
      <c r="M22" s="125">
        <v>23182</v>
      </c>
      <c r="N22" s="272">
        <v>1963</v>
      </c>
      <c r="O22" s="167">
        <f t="shared" si="0"/>
        <v>107.12377992521731</v>
      </c>
      <c r="P22" s="185">
        <v>1.1003472222222222E-2</v>
      </c>
      <c r="Q22" s="167">
        <f t="shared" si="1"/>
        <v>78.400251159870237</v>
      </c>
      <c r="R22" s="411">
        <f t="shared" si="2"/>
        <v>185.52403108508753</v>
      </c>
      <c r="S22" s="403" t="str">
        <f t="shared" si="3"/>
        <v>-</v>
      </c>
      <c r="T22" s="397">
        <f t="shared" si="4"/>
        <v>1.3391203703703707E-3</v>
      </c>
      <c r="U22" s="392">
        <f t="shared" si="5"/>
        <v>22060</v>
      </c>
      <c r="V22" s="276" t="str">
        <f t="shared" si="6"/>
        <v>D</v>
      </c>
      <c r="W22" s="331">
        <v>1.2342592592592593E-2</v>
      </c>
      <c r="X22" s="172"/>
      <c r="Y22" s="165"/>
      <c r="Z22" s="163"/>
      <c r="AA22" s="164"/>
    </row>
    <row r="23" spans="1:27" ht="12.75" customHeight="1" x14ac:dyDescent="0.2">
      <c r="B23" s="289">
        <v>10</v>
      </c>
      <c r="C23" s="282">
        <v>15</v>
      </c>
      <c r="D23" s="283">
        <v>17</v>
      </c>
      <c r="E23" s="284">
        <v>20</v>
      </c>
      <c r="F23" s="285">
        <v>3015</v>
      </c>
      <c r="G23" s="18" t="s">
        <v>251</v>
      </c>
      <c r="H23" s="128">
        <v>27</v>
      </c>
      <c r="I23" s="148"/>
      <c r="J23" s="91">
        <v>4</v>
      </c>
      <c r="K23" s="181"/>
      <c r="L23" s="91"/>
      <c r="M23" s="125">
        <v>27669</v>
      </c>
      <c r="N23" s="271">
        <v>1975</v>
      </c>
      <c r="O23" s="167">
        <f t="shared" si="0"/>
        <v>85.334822512504246</v>
      </c>
      <c r="P23" s="185">
        <v>1.0027777777777778E-2</v>
      </c>
      <c r="Q23" s="167">
        <f t="shared" si="1"/>
        <v>89.182683922279978</v>
      </c>
      <c r="R23" s="411">
        <f t="shared" si="2"/>
        <v>174.51750643478422</v>
      </c>
      <c r="S23" s="403" t="str">
        <f t="shared" si="3"/>
        <v>+</v>
      </c>
      <c r="T23" s="397">
        <f t="shared" si="4"/>
        <v>1.0138888888888888E-3</v>
      </c>
      <c r="U23" s="392">
        <f t="shared" si="5"/>
        <v>17573</v>
      </c>
      <c r="V23" s="276" t="str">
        <f t="shared" si="6"/>
        <v>B</v>
      </c>
      <c r="W23" s="331">
        <v>9.013888888888889E-3</v>
      </c>
      <c r="X23" s="172"/>
      <c r="Y23" s="165"/>
      <c r="Z23" s="163"/>
      <c r="AA23" s="164"/>
    </row>
    <row r="24" spans="1:27" ht="25.5" x14ac:dyDescent="0.2">
      <c r="B24" s="289">
        <v>15</v>
      </c>
      <c r="C24" s="288">
        <v>22</v>
      </c>
      <c r="D24" s="286">
        <v>13</v>
      </c>
      <c r="E24" s="290">
        <v>21</v>
      </c>
      <c r="F24" s="285">
        <v>3020</v>
      </c>
      <c r="G24" s="210" t="s">
        <v>300</v>
      </c>
      <c r="H24" s="293">
        <v>22</v>
      </c>
      <c r="I24" s="246"/>
      <c r="J24" s="252">
        <v>3</v>
      </c>
      <c r="K24" s="181"/>
      <c r="L24" s="91"/>
      <c r="M24" s="211">
        <v>30375</v>
      </c>
      <c r="N24" s="251">
        <v>1983</v>
      </c>
      <c r="O24" s="224">
        <f t="shared" si="0"/>
        <v>72.194435002185202</v>
      </c>
      <c r="P24" s="185">
        <v>9.2256944444444444E-3</v>
      </c>
      <c r="Q24" s="224">
        <f t="shared" si="1"/>
        <v>98.046534342623943</v>
      </c>
      <c r="R24" s="412">
        <f t="shared" si="2"/>
        <v>170.24096934480914</v>
      </c>
      <c r="S24" s="403" t="str">
        <f t="shared" si="3"/>
        <v>-</v>
      </c>
      <c r="T24" s="398">
        <f t="shared" si="4"/>
        <v>5.4745370370370451E-4</v>
      </c>
      <c r="U24" s="393">
        <f t="shared" si="5"/>
        <v>14867</v>
      </c>
      <c r="V24" s="276" t="str">
        <f t="shared" si="6"/>
        <v>B</v>
      </c>
      <c r="W24" s="331">
        <v>9.7731481481481489E-3</v>
      </c>
      <c r="X24" s="172"/>
      <c r="Y24" s="165"/>
      <c r="Z24" s="163"/>
      <c r="AA24" s="164"/>
    </row>
    <row r="25" spans="1:27" ht="12.75" customHeight="1" x14ac:dyDescent="0.2">
      <c r="B25" s="289">
        <v>20</v>
      </c>
      <c r="C25" s="282">
        <v>21</v>
      </c>
      <c r="D25" s="283">
        <v>22</v>
      </c>
      <c r="E25" s="284">
        <v>22</v>
      </c>
      <c r="F25" s="285">
        <v>3007</v>
      </c>
      <c r="G25" s="13" t="s">
        <v>18</v>
      </c>
      <c r="H25" s="128">
        <v>33</v>
      </c>
      <c r="I25" s="148"/>
      <c r="J25" s="148"/>
      <c r="K25" s="91">
        <v>9</v>
      </c>
      <c r="L25" s="16"/>
      <c r="M25" s="125">
        <v>24869</v>
      </c>
      <c r="N25" s="189">
        <v>1968</v>
      </c>
      <c r="O25" s="167">
        <f t="shared" si="0"/>
        <v>98.931675812169189</v>
      </c>
      <c r="P25" s="185">
        <v>1.2517361111111111E-2</v>
      </c>
      <c r="Q25" s="167">
        <f t="shared" si="1"/>
        <v>61.67021313705655</v>
      </c>
      <c r="R25" s="411">
        <f t="shared" si="2"/>
        <v>160.60188894922572</v>
      </c>
      <c r="S25" s="403" t="str">
        <f t="shared" si="3"/>
        <v>+</v>
      </c>
      <c r="T25" s="397">
        <f t="shared" si="4"/>
        <v>3.3564814814814742E-4</v>
      </c>
      <c r="U25" s="392">
        <f t="shared" si="5"/>
        <v>20373</v>
      </c>
      <c r="V25" s="276" t="str">
        <f t="shared" si="6"/>
        <v>C</v>
      </c>
      <c r="W25" s="331">
        <v>1.2181712962962964E-2</v>
      </c>
      <c r="X25" s="172"/>
      <c r="Y25" s="165"/>
      <c r="Z25" s="163"/>
      <c r="AA25" s="164"/>
    </row>
    <row r="26" spans="1:27" ht="14.25" customHeight="1" thickBot="1" x14ac:dyDescent="0.25">
      <c r="A26" s="7"/>
      <c r="B26" s="213"/>
      <c r="C26" s="261"/>
      <c r="D26" s="214"/>
      <c r="E26" s="399"/>
      <c r="F26" s="215"/>
      <c r="G26" s="216"/>
      <c r="H26" s="217"/>
      <c r="I26" s="217"/>
      <c r="J26" s="218"/>
      <c r="K26" s="218"/>
      <c r="L26" s="218"/>
      <c r="M26" s="219"/>
      <c r="N26" s="220"/>
      <c r="O26" s="221"/>
      <c r="P26" s="222"/>
      <c r="Q26" s="221"/>
      <c r="R26" s="413"/>
      <c r="S26" s="223"/>
      <c r="T26" s="400"/>
      <c r="U26" s="394"/>
      <c r="V26" s="226"/>
      <c r="W26" s="146"/>
      <c r="X26" s="66"/>
    </row>
    <row r="27" spans="1:27" x14ac:dyDescent="0.2">
      <c r="A27" s="7"/>
      <c r="B27" s="7"/>
      <c r="C27" s="7"/>
      <c r="D27" s="7"/>
      <c r="E27" s="7"/>
      <c r="F27" s="7"/>
      <c r="G27" s="19"/>
      <c r="H27" s="19"/>
      <c r="I27" s="19"/>
      <c r="J27" s="19"/>
      <c r="K27" s="19"/>
      <c r="L27" s="19"/>
      <c r="M27" s="20"/>
      <c r="N27" s="20"/>
      <c r="O27" s="122"/>
      <c r="P27" s="22"/>
      <c r="Q27" s="21"/>
      <c r="R27" s="23"/>
      <c r="S27" s="23"/>
      <c r="T27" s="23"/>
      <c r="U27" s="7"/>
      <c r="V27" s="7"/>
      <c r="W27" s="138"/>
      <c r="X27" s="66"/>
    </row>
    <row r="28" spans="1:27" ht="13.5" hidden="1" thickBot="1" x14ac:dyDescent="0.25">
      <c r="A28" s="7"/>
      <c r="B28" s="7"/>
      <c r="C28" s="82"/>
      <c r="D28" s="358" t="s">
        <v>330</v>
      </c>
      <c r="E28" s="359"/>
      <c r="F28" s="359"/>
      <c r="G28" s="359"/>
      <c r="H28" s="359"/>
      <c r="I28" s="359"/>
      <c r="J28" s="359"/>
      <c r="K28" s="359"/>
      <c r="L28" s="359"/>
      <c r="M28" s="248">
        <f>AVERAGE(M4:M25)</f>
        <v>24649</v>
      </c>
      <c r="N28" s="354"/>
      <c r="O28" s="355"/>
      <c r="P28" s="247">
        <f>AVERAGE(P4:P25)</f>
        <v>9.0489267676767682E-3</v>
      </c>
      <c r="Q28" s="24"/>
      <c r="R28" s="24"/>
      <c r="S28" s="25"/>
      <c r="T28" s="26"/>
      <c r="U28" s="170">
        <f>AVERAGE(U4:U25)</f>
        <v>20593</v>
      </c>
      <c r="V28" s="228"/>
      <c r="W28" s="139"/>
      <c r="X28" s="66"/>
    </row>
    <row r="29" spans="1:27" ht="13.5" hidden="1" thickBot="1" x14ac:dyDescent="0.25">
      <c r="A29" s="7"/>
      <c r="B29" s="7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350" t="s">
        <v>328</v>
      </c>
      <c r="O29" s="351"/>
      <c r="P29" s="296">
        <v>9.0277777777777787E-3</v>
      </c>
      <c r="Q29" s="24"/>
      <c r="R29" s="24"/>
      <c r="S29" s="25"/>
      <c r="T29" s="26"/>
      <c r="U29" s="140"/>
      <c r="V29" s="140"/>
      <c r="W29" s="139"/>
      <c r="X29" s="1"/>
    </row>
    <row r="30" spans="1:27" ht="13.5" hidden="1" thickBot="1" x14ac:dyDescent="0.25">
      <c r="A30" s="7"/>
      <c r="B30" s="7"/>
      <c r="C30" s="188"/>
      <c r="D30" s="360" t="s">
        <v>299</v>
      </c>
      <c r="E30" s="361"/>
      <c r="F30" s="361"/>
      <c r="G30" s="361"/>
      <c r="H30" s="361"/>
      <c r="I30" s="361"/>
      <c r="J30" s="361"/>
      <c r="K30" s="361"/>
      <c r="L30" s="361"/>
      <c r="M30" s="295">
        <v>24308</v>
      </c>
      <c r="N30" s="356"/>
      <c r="O30" s="357"/>
      <c r="P30" s="297">
        <v>9.6863425925925936E-3</v>
      </c>
      <c r="Q30" s="100"/>
      <c r="R30" s="101"/>
      <c r="S30" s="28"/>
      <c r="T30" s="7"/>
      <c r="U30" s="72"/>
      <c r="V30" s="72"/>
      <c r="W30" s="72"/>
      <c r="X30" s="1"/>
    </row>
    <row r="31" spans="1:27" hidden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9"/>
      <c r="N31" s="29"/>
      <c r="O31" s="27"/>
      <c r="Q31" s="81"/>
      <c r="R31" s="78"/>
      <c r="S31" s="119"/>
      <c r="T31" s="72"/>
      <c r="U31" s="72"/>
      <c r="V31" s="7"/>
      <c r="W31" s="7"/>
      <c r="X31" s="1"/>
    </row>
    <row r="32" spans="1:27" hidden="1" x14ac:dyDescent="0.2">
      <c r="A32" s="7"/>
      <c r="B32" s="7"/>
      <c r="C32" s="5"/>
      <c r="D32" s="5"/>
      <c r="E32" s="5"/>
      <c r="F32" s="83"/>
      <c r="G32" s="178"/>
      <c r="H32" s="5"/>
      <c r="I32" s="5"/>
      <c r="J32" s="66"/>
      <c r="K32" s="342" t="s">
        <v>329</v>
      </c>
      <c r="L32" s="343"/>
      <c r="M32" s="344"/>
      <c r="N32" s="30">
        <f>COUNT(U4:U25)</f>
        <v>22</v>
      </c>
      <c r="O32" s="27"/>
      <c r="P32" s="72"/>
      <c r="Q32" s="294"/>
      <c r="R32" s="78"/>
      <c r="S32" s="119"/>
      <c r="T32" s="353"/>
      <c r="U32" s="353"/>
      <c r="V32" s="208"/>
      <c r="W32" s="72"/>
      <c r="X32" s="72"/>
    </row>
    <row r="33" spans="1:24" hidden="1" x14ac:dyDescent="0.2">
      <c r="A33" s="7"/>
      <c r="B33" s="1"/>
      <c r="C33" s="72"/>
      <c r="D33" s="72"/>
      <c r="E33" s="72"/>
      <c r="F33" s="72"/>
      <c r="G33" s="72"/>
      <c r="H33" s="72"/>
      <c r="I33" s="72"/>
      <c r="J33" s="66"/>
      <c r="K33" s="342" t="s">
        <v>317</v>
      </c>
      <c r="L33" s="343"/>
      <c r="M33" s="344"/>
      <c r="N33" s="305">
        <v>22</v>
      </c>
      <c r="O33" s="80"/>
      <c r="P33" s="352"/>
      <c r="Q33" s="352"/>
      <c r="R33" s="352"/>
      <c r="S33" s="352"/>
      <c r="T33" s="352"/>
      <c r="U33" s="72"/>
      <c r="V33" s="72"/>
      <c r="W33" s="72"/>
      <c r="X33" s="72"/>
    </row>
    <row r="34" spans="1:24" x14ac:dyDescent="0.2">
      <c r="A34" s="1"/>
      <c r="B34" s="1"/>
      <c r="C34" s="7"/>
      <c r="D34" s="7"/>
      <c r="E34" s="7"/>
      <c r="F34" s="7"/>
      <c r="G34" s="7"/>
      <c r="H34" s="7"/>
      <c r="I34" s="7"/>
      <c r="J34" s="7"/>
      <c r="K34" s="7"/>
      <c r="L34" s="7"/>
      <c r="M34" s="120"/>
      <c r="N34" s="2"/>
      <c r="O34" s="80"/>
      <c r="P34" s="72"/>
      <c r="Q34" s="81"/>
      <c r="R34" s="72"/>
      <c r="S34" s="119"/>
      <c r="T34" s="72"/>
      <c r="U34" s="72"/>
      <c r="V34" s="72"/>
      <c r="W34" s="72"/>
      <c r="X34" s="72"/>
    </row>
    <row r="35" spans="1:24" x14ac:dyDescent="0.2">
      <c r="M35" s="121"/>
      <c r="Q35" s="32"/>
    </row>
    <row r="36" spans="1:24" x14ac:dyDescent="0.2">
      <c r="Q36" s="32"/>
    </row>
    <row r="37" spans="1:24" x14ac:dyDescent="0.2">
      <c r="Q37" s="32"/>
    </row>
    <row r="38" spans="1:24" x14ac:dyDescent="0.2">
      <c r="M38"/>
      <c r="N38"/>
      <c r="O38"/>
      <c r="Q38" s="32"/>
      <c r="S38"/>
    </row>
    <row r="39" spans="1:24" x14ac:dyDescent="0.2">
      <c r="M39"/>
      <c r="N39"/>
      <c r="O39"/>
      <c r="Q39" s="32"/>
      <c r="S39"/>
    </row>
    <row r="40" spans="1:24" x14ac:dyDescent="0.2">
      <c r="M40"/>
      <c r="N40"/>
      <c r="O40"/>
      <c r="Q40" s="34"/>
      <c r="S40"/>
    </row>
    <row r="41" spans="1:24" x14ac:dyDescent="0.2">
      <c r="M41"/>
      <c r="N41"/>
      <c r="O41"/>
      <c r="Q41" s="34"/>
      <c r="S41"/>
    </row>
    <row r="42" spans="1:24" x14ac:dyDescent="0.2">
      <c r="M42"/>
      <c r="N42"/>
      <c r="O42"/>
      <c r="Q42" s="34"/>
      <c r="S42"/>
    </row>
    <row r="43" spans="1:24" x14ac:dyDescent="0.2">
      <c r="M43"/>
      <c r="N43"/>
      <c r="O43"/>
      <c r="Q43" s="34"/>
      <c r="S43"/>
    </row>
    <row r="44" spans="1:24" x14ac:dyDescent="0.2">
      <c r="M44"/>
      <c r="N44"/>
      <c r="O44"/>
      <c r="Q44" s="34"/>
      <c r="S44"/>
    </row>
    <row r="45" spans="1:24" x14ac:dyDescent="0.2">
      <c r="M45"/>
      <c r="N45"/>
      <c r="O45"/>
      <c r="Q45" s="34"/>
      <c r="S45"/>
    </row>
    <row r="46" spans="1:24" x14ac:dyDescent="0.2">
      <c r="M46"/>
      <c r="N46"/>
      <c r="O46"/>
      <c r="Q46" s="35"/>
      <c r="S46"/>
    </row>
    <row r="47" spans="1:24" x14ac:dyDescent="0.2">
      <c r="M47"/>
      <c r="N47"/>
      <c r="O47"/>
      <c r="Q47" s="35"/>
      <c r="S47"/>
    </row>
    <row r="48" spans="1:24" x14ac:dyDescent="0.2">
      <c r="M48"/>
      <c r="N48"/>
      <c r="O48"/>
      <c r="Q48" s="35"/>
      <c r="S48"/>
    </row>
  </sheetData>
  <sortState ref="B5:W26">
    <sortCondition ref="E5:E26"/>
  </sortState>
  <mergeCells count="12">
    <mergeCell ref="K33:M33"/>
    <mergeCell ref="U2:W2"/>
    <mergeCell ref="S3:T3"/>
    <mergeCell ref="N29:O29"/>
    <mergeCell ref="P33:T33"/>
    <mergeCell ref="J2:T2"/>
    <mergeCell ref="K32:M32"/>
    <mergeCell ref="T32:U32"/>
    <mergeCell ref="N28:O28"/>
    <mergeCell ref="N30:O30"/>
    <mergeCell ref="D28:L28"/>
    <mergeCell ref="D30:L30"/>
  </mergeCells>
  <phoneticPr fontId="9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Y329"/>
  <sheetViews>
    <sheetView zoomScale="98" zoomScaleNormal="98" workbookViewId="0">
      <pane xSplit="1" ySplit="3" topLeftCell="B130" activePane="bottomRight" state="frozen"/>
      <selection activeCell="A3" sqref="A3"/>
      <selection pane="topRight" activeCell="B3" sqref="B3"/>
      <selection pane="bottomLeft" activeCell="A6" sqref="A6"/>
      <selection pane="bottomRight" activeCell="K2" sqref="K2:U2"/>
    </sheetView>
  </sheetViews>
  <sheetFormatPr defaultRowHeight="12.75" x14ac:dyDescent="0.2"/>
  <cols>
    <col min="1" max="1" width="2" style="37" customWidth="1"/>
    <col min="2" max="3" width="5.7109375" style="51" hidden="1" customWidth="1"/>
    <col min="4" max="4" width="5.7109375" hidden="1" customWidth="1"/>
    <col min="5" max="5" width="5.7109375" customWidth="1"/>
    <col min="6" max="6" width="5.85546875" style="37" customWidth="1"/>
    <col min="7" max="7" width="22.5703125" customWidth="1"/>
    <col min="8" max="8" width="4.7109375" customWidth="1"/>
    <col min="9" max="12" width="6.85546875" hidden="1" customWidth="1"/>
    <col min="13" max="13" width="5.7109375" hidden="1" customWidth="1"/>
    <col min="14" max="14" width="13.140625" style="31" hidden="1" customWidth="1"/>
    <col min="15" max="15" width="7" style="31" customWidth="1"/>
    <col min="16" max="16" width="7.42578125" style="6" customWidth="1"/>
    <col min="17" max="17" width="9.5703125" style="33" customWidth="1"/>
    <col min="18" max="18" width="7.42578125" customWidth="1"/>
    <col min="19" max="19" width="8.42578125" customWidth="1"/>
    <col min="20" max="20" width="2.28515625" hidden="1" customWidth="1"/>
    <col min="21" max="21" width="8.5703125" hidden="1" customWidth="1"/>
    <col min="22" max="22" width="10.7109375" hidden="1" customWidth="1"/>
    <col min="23" max="23" width="2.28515625" hidden="1" customWidth="1"/>
    <col min="24" max="24" width="8.7109375" style="37" hidden="1" customWidth="1"/>
    <col min="25" max="25" width="2.7109375" customWidth="1"/>
  </cols>
  <sheetData>
    <row r="1" spans="1:25" ht="12.75" customHeight="1" thickBot="1" x14ac:dyDescent="0.25">
      <c r="B1" s="105"/>
      <c r="C1" s="105"/>
      <c r="D1" s="66"/>
      <c r="E1" s="66"/>
      <c r="F1" s="66"/>
      <c r="G1" s="66"/>
      <c r="H1" s="66"/>
      <c r="I1" s="1"/>
      <c r="J1" s="1"/>
      <c r="K1" s="1"/>
      <c r="L1" s="1"/>
      <c r="M1" s="1"/>
      <c r="N1" s="129"/>
      <c r="O1" s="2"/>
      <c r="P1" s="3"/>
      <c r="Q1" s="152"/>
      <c r="R1" s="153"/>
      <c r="S1" s="1"/>
      <c r="T1" s="1"/>
      <c r="U1" s="1"/>
      <c r="V1" s="66"/>
      <c r="W1" s="66"/>
      <c r="X1" s="66"/>
      <c r="Y1" s="66"/>
    </row>
    <row r="2" spans="1:25" ht="47.25" customHeight="1" thickBot="1" x14ac:dyDescent="0.25">
      <c r="A2" s="7"/>
      <c r="B2" s="298"/>
      <c r="C2" s="298"/>
      <c r="D2" s="75"/>
      <c r="E2" s="75"/>
      <c r="F2" s="75"/>
      <c r="G2" s="299">
        <v>45242</v>
      </c>
      <c r="H2" s="75"/>
      <c r="I2" s="75"/>
      <c r="J2" s="75"/>
      <c r="K2" s="379" t="s">
        <v>361</v>
      </c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65" t="s">
        <v>11</v>
      </c>
      <c r="W2" s="366"/>
      <c r="X2" s="367"/>
      <c r="Y2" s="66"/>
    </row>
    <row r="3" spans="1:25" ht="73.5" customHeight="1" thickBot="1" x14ac:dyDescent="0.25">
      <c r="A3" s="1"/>
      <c r="B3" s="262" t="s">
        <v>318</v>
      </c>
      <c r="C3" s="98" t="s">
        <v>319</v>
      </c>
      <c r="D3" s="187" t="s">
        <v>321</v>
      </c>
      <c r="E3" s="113" t="s">
        <v>320</v>
      </c>
      <c r="F3" s="108" t="s">
        <v>0</v>
      </c>
      <c r="G3" s="8" t="s">
        <v>1</v>
      </c>
      <c r="H3" s="341" t="s">
        <v>2</v>
      </c>
      <c r="I3" s="99" t="s">
        <v>324</v>
      </c>
      <c r="J3" s="99" t="s">
        <v>325</v>
      </c>
      <c r="K3" s="99" t="s">
        <v>326</v>
      </c>
      <c r="L3" s="99" t="s">
        <v>335</v>
      </c>
      <c r="M3" s="99" t="s">
        <v>336</v>
      </c>
      <c r="N3" s="9" t="s">
        <v>3</v>
      </c>
      <c r="O3" s="65" t="s">
        <v>4</v>
      </c>
      <c r="P3" s="92" t="s">
        <v>10</v>
      </c>
      <c r="Q3" s="11" t="s">
        <v>5</v>
      </c>
      <c r="R3" s="92" t="s">
        <v>8</v>
      </c>
      <c r="S3" s="92" t="s">
        <v>9</v>
      </c>
      <c r="T3" s="348" t="s">
        <v>6</v>
      </c>
      <c r="U3" s="368"/>
      <c r="V3" s="274" t="s">
        <v>322</v>
      </c>
      <c r="W3" s="249" t="s">
        <v>232</v>
      </c>
      <c r="X3" s="275" t="s">
        <v>323</v>
      </c>
      <c r="Y3" s="66"/>
    </row>
    <row r="4" spans="1:25" ht="15" customHeight="1" x14ac:dyDescent="0.2">
      <c r="A4" s="1"/>
      <c r="B4" s="278">
        <v>13</v>
      </c>
      <c r="C4" s="278">
        <v>1</v>
      </c>
      <c r="D4" s="230">
        <v>33</v>
      </c>
      <c r="E4" s="203">
        <v>1</v>
      </c>
      <c r="F4" s="232">
        <v>30</v>
      </c>
      <c r="G4" s="313" t="s">
        <v>48</v>
      </c>
      <c r="H4" s="383">
        <v>48</v>
      </c>
      <c r="I4" s="314"/>
      <c r="J4" s="316"/>
      <c r="K4" s="316"/>
      <c r="L4" s="316">
        <v>2</v>
      </c>
      <c r="M4" s="316"/>
      <c r="N4" s="233">
        <v>19926</v>
      </c>
      <c r="O4" s="318">
        <v>1954</v>
      </c>
      <c r="P4" s="234">
        <f t="shared" ref="P4:P67" si="0">V4/V$310*100</f>
        <v>112.22505018442028</v>
      </c>
      <c r="Q4" s="384">
        <v>1.199884259259259E-2</v>
      </c>
      <c r="R4" s="385">
        <f t="shared" ref="R4:R67" si="1">200-Q4/Q$310*100</f>
        <v>131.08880616857221</v>
      </c>
      <c r="S4" s="386">
        <f t="shared" ref="S4:S67" si="2">P4+R4</f>
        <v>243.3138563529925</v>
      </c>
      <c r="T4" s="380" t="str">
        <f t="shared" ref="T4:T12" si="3">IF(X4&lt;Q4,"+","-")</f>
        <v>+</v>
      </c>
      <c r="U4" s="253">
        <f t="shared" ref="U4:U12" si="4">IF(X4&gt;Q4,X4-Q4,Q4-X4)</f>
        <v>8.5069444444444038E-4</v>
      </c>
      <c r="V4" s="110">
        <f t="shared" ref="V4:V67" si="5">G$2-N4</f>
        <v>25316</v>
      </c>
      <c r="W4" s="333" t="str">
        <f t="shared" ref="W4:W67" si="6">IF(O4&lt;=1953,"E",IF(O4&lt;=1963,"D",IF(O4&lt;=1973,"C",IF(O4&lt;=1983,"B","A"))))</f>
        <v>D</v>
      </c>
      <c r="X4" s="334">
        <v>1.114814814814815E-2</v>
      </c>
      <c r="Y4" s="66"/>
    </row>
    <row r="5" spans="1:25" ht="15" customHeight="1" x14ac:dyDescent="0.2">
      <c r="A5" s="1"/>
      <c r="B5" s="325">
        <v>104</v>
      </c>
      <c r="C5" s="325">
        <v>2</v>
      </c>
      <c r="D5" s="231">
        <v>108</v>
      </c>
      <c r="E5" s="204">
        <v>2</v>
      </c>
      <c r="F5" s="202">
        <v>39</v>
      </c>
      <c r="G5" s="107" t="s">
        <v>51</v>
      </c>
      <c r="H5" s="246">
        <v>46</v>
      </c>
      <c r="I5" s="109"/>
      <c r="J5" s="16"/>
      <c r="K5" s="16"/>
      <c r="L5" s="16"/>
      <c r="M5" s="16">
        <v>3</v>
      </c>
      <c r="N5" s="123">
        <v>18093</v>
      </c>
      <c r="O5" s="182">
        <v>1949</v>
      </c>
      <c r="P5" s="38">
        <f t="shared" si="0"/>
        <v>120.35068286683624</v>
      </c>
      <c r="Q5" s="326">
        <v>1.4659722222222222E-2</v>
      </c>
      <c r="R5" s="254">
        <f t="shared" si="1"/>
        <v>115.80696623238501</v>
      </c>
      <c r="S5" s="387">
        <f t="shared" si="2"/>
        <v>236.15764909922126</v>
      </c>
      <c r="T5" s="381" t="str">
        <f t="shared" si="3"/>
        <v>+</v>
      </c>
      <c r="U5" s="255">
        <f t="shared" si="4"/>
        <v>1.0300925925925755E-4</v>
      </c>
      <c r="V5" s="111">
        <f t="shared" si="5"/>
        <v>27149</v>
      </c>
      <c r="W5" s="304" t="str">
        <f t="shared" si="6"/>
        <v>E</v>
      </c>
      <c r="X5" s="331">
        <v>1.4556712962962964E-2</v>
      </c>
      <c r="Y5" s="66"/>
    </row>
    <row r="6" spans="1:25" ht="15" customHeight="1" x14ac:dyDescent="0.2">
      <c r="A6" s="1"/>
      <c r="B6" s="325">
        <v>21</v>
      </c>
      <c r="C6" s="325">
        <v>3</v>
      </c>
      <c r="D6" s="231">
        <v>28</v>
      </c>
      <c r="E6" s="204">
        <v>3</v>
      </c>
      <c r="F6" s="202">
        <v>57</v>
      </c>
      <c r="G6" s="107" t="s">
        <v>74</v>
      </c>
      <c r="H6" s="246">
        <v>44</v>
      </c>
      <c r="I6" s="109"/>
      <c r="J6" s="16"/>
      <c r="K6" s="150"/>
      <c r="L6" s="162">
        <v>1</v>
      </c>
      <c r="M6" s="16"/>
      <c r="N6" s="123">
        <v>21871</v>
      </c>
      <c r="O6" s="182">
        <v>1959</v>
      </c>
      <c r="P6" s="38">
        <f t="shared" si="0"/>
        <v>103.60292494312237</v>
      </c>
      <c r="Q6" s="326">
        <v>1.1869212962962962E-2</v>
      </c>
      <c r="R6" s="254">
        <f t="shared" si="1"/>
        <v>131.83328901887796</v>
      </c>
      <c r="S6" s="387">
        <f t="shared" si="2"/>
        <v>235.43621396200035</v>
      </c>
      <c r="T6" s="381" t="str">
        <f t="shared" si="3"/>
        <v>-</v>
      </c>
      <c r="U6" s="255">
        <f t="shared" si="4"/>
        <v>4.6296296296322037E-6</v>
      </c>
      <c r="V6" s="111">
        <f t="shared" si="5"/>
        <v>23371</v>
      </c>
      <c r="W6" s="304" t="str">
        <f t="shared" si="6"/>
        <v>D</v>
      </c>
      <c r="X6" s="331">
        <v>1.1873842592592594E-2</v>
      </c>
      <c r="Y6" s="66"/>
    </row>
    <row r="7" spans="1:25" ht="15" customHeight="1" x14ac:dyDescent="0.2">
      <c r="A7" s="1"/>
      <c r="B7" s="325">
        <v>83</v>
      </c>
      <c r="C7" s="325">
        <v>4</v>
      </c>
      <c r="D7" s="231">
        <v>96</v>
      </c>
      <c r="E7" s="204">
        <v>4</v>
      </c>
      <c r="F7" s="202">
        <v>21</v>
      </c>
      <c r="G7" s="107" t="s">
        <v>41</v>
      </c>
      <c r="H7" s="246">
        <v>50</v>
      </c>
      <c r="I7" s="109"/>
      <c r="J7" s="16"/>
      <c r="K7" s="16"/>
      <c r="L7" s="162"/>
      <c r="M7" s="16">
        <v>1</v>
      </c>
      <c r="N7" s="123">
        <v>19190</v>
      </c>
      <c r="O7" s="182">
        <v>1952</v>
      </c>
      <c r="P7" s="38">
        <f t="shared" si="0"/>
        <v>115.48771557135871</v>
      </c>
      <c r="Q7" s="326">
        <v>1.4303240740740741E-2</v>
      </c>
      <c r="R7" s="254">
        <f t="shared" si="1"/>
        <v>117.85429407072587</v>
      </c>
      <c r="S7" s="387">
        <f t="shared" si="2"/>
        <v>233.34200964208458</v>
      </c>
      <c r="T7" s="381" t="str">
        <f t="shared" si="3"/>
        <v>+</v>
      </c>
      <c r="U7" s="255">
        <f t="shared" si="4"/>
        <v>3.5532407407407561E-4</v>
      </c>
      <c r="V7" s="111">
        <f t="shared" si="5"/>
        <v>26052</v>
      </c>
      <c r="W7" s="304" t="str">
        <f t="shared" si="6"/>
        <v>E</v>
      </c>
      <c r="X7" s="331">
        <v>1.3947916666666666E-2</v>
      </c>
      <c r="Y7" s="66"/>
    </row>
    <row r="8" spans="1:25" ht="15" customHeight="1" x14ac:dyDescent="0.2">
      <c r="B8" s="325">
        <v>93</v>
      </c>
      <c r="C8" s="325">
        <v>14</v>
      </c>
      <c r="D8" s="231">
        <v>74</v>
      </c>
      <c r="E8" s="204">
        <v>5</v>
      </c>
      <c r="F8" s="202">
        <v>285</v>
      </c>
      <c r="G8" s="130" t="s">
        <v>301</v>
      </c>
      <c r="H8" s="246">
        <v>22</v>
      </c>
      <c r="I8" s="132"/>
      <c r="J8" s="174"/>
      <c r="K8" s="174"/>
      <c r="L8" s="16">
        <v>12</v>
      </c>
      <c r="M8" s="174"/>
      <c r="N8" s="123">
        <v>20389</v>
      </c>
      <c r="O8" s="252">
        <v>1955</v>
      </c>
      <c r="P8" s="38">
        <f t="shared" si="0"/>
        <v>110.17258540975656</v>
      </c>
      <c r="Q8" s="326">
        <v>1.3535879629629629E-2</v>
      </c>
      <c r="R8" s="254">
        <f t="shared" si="1"/>
        <v>122.26136665780378</v>
      </c>
      <c r="S8" s="387">
        <f t="shared" si="2"/>
        <v>232.43395206756034</v>
      </c>
      <c r="T8" s="381" t="str">
        <f t="shared" si="3"/>
        <v>-</v>
      </c>
      <c r="U8" s="255">
        <f t="shared" si="4"/>
        <v>6.7013888888889026E-4</v>
      </c>
      <c r="V8" s="111">
        <f t="shared" si="5"/>
        <v>24853</v>
      </c>
      <c r="W8" s="304" t="str">
        <f t="shared" si="6"/>
        <v>D</v>
      </c>
      <c r="X8" s="331">
        <v>1.4206018518518519E-2</v>
      </c>
      <c r="Y8" s="66"/>
    </row>
    <row r="9" spans="1:25" ht="15" customHeight="1" x14ac:dyDescent="0.2">
      <c r="A9" s="1"/>
      <c r="B9" s="325">
        <v>29</v>
      </c>
      <c r="C9" s="325">
        <v>7</v>
      </c>
      <c r="D9" s="231">
        <v>46</v>
      </c>
      <c r="E9" s="204">
        <v>6</v>
      </c>
      <c r="F9" s="202">
        <v>56</v>
      </c>
      <c r="G9" s="107" t="s">
        <v>73</v>
      </c>
      <c r="H9" s="246">
        <v>44</v>
      </c>
      <c r="I9" s="109"/>
      <c r="J9" s="16"/>
      <c r="K9" s="150"/>
      <c r="L9" s="16">
        <v>4</v>
      </c>
      <c r="M9" s="16"/>
      <c r="N9" s="123">
        <v>21716</v>
      </c>
      <c r="O9" s="182">
        <v>1959</v>
      </c>
      <c r="P9" s="38">
        <f t="shared" si="0"/>
        <v>104.29003518086077</v>
      </c>
      <c r="Q9" s="326">
        <v>1.2586805555555554E-2</v>
      </c>
      <c r="R9" s="254">
        <f t="shared" si="1"/>
        <v>127.71204466897103</v>
      </c>
      <c r="S9" s="387">
        <f t="shared" si="2"/>
        <v>232.0020798498318</v>
      </c>
      <c r="T9" s="381" t="str">
        <f t="shared" si="3"/>
        <v>+</v>
      </c>
      <c r="U9" s="255">
        <f t="shared" si="4"/>
        <v>4.1666666666666588E-4</v>
      </c>
      <c r="V9" s="111">
        <f t="shared" si="5"/>
        <v>23526</v>
      </c>
      <c r="W9" s="304" t="str">
        <f t="shared" si="6"/>
        <v>D</v>
      </c>
      <c r="X9" s="331">
        <v>1.2170138888888888E-2</v>
      </c>
      <c r="Y9" s="66"/>
    </row>
    <row r="10" spans="1:25" ht="15" customHeight="1" x14ac:dyDescent="0.2">
      <c r="A10" s="1"/>
      <c r="B10" s="325">
        <v>125</v>
      </c>
      <c r="C10" s="325">
        <v>19</v>
      </c>
      <c r="D10" s="231">
        <v>115</v>
      </c>
      <c r="E10" s="204">
        <v>7</v>
      </c>
      <c r="F10" s="202">
        <v>99</v>
      </c>
      <c r="G10" s="107" t="s">
        <v>116</v>
      </c>
      <c r="H10" s="246">
        <v>39</v>
      </c>
      <c r="I10" s="96"/>
      <c r="J10" s="88"/>
      <c r="K10" s="88"/>
      <c r="L10" s="16"/>
      <c r="M10" s="16">
        <v>4</v>
      </c>
      <c r="N10" s="123">
        <v>19054</v>
      </c>
      <c r="O10" s="199">
        <v>1952</v>
      </c>
      <c r="P10" s="38">
        <f t="shared" si="0"/>
        <v>116.09059939285819</v>
      </c>
      <c r="Q10" s="326">
        <v>1.4914351851851852E-2</v>
      </c>
      <c r="R10" s="254">
        <f t="shared" si="1"/>
        <v>114.34458920499867</v>
      </c>
      <c r="S10" s="387">
        <f t="shared" si="2"/>
        <v>230.43518859785686</v>
      </c>
      <c r="T10" s="381" t="str">
        <f t="shared" si="3"/>
        <v>-</v>
      </c>
      <c r="U10" s="255">
        <f t="shared" si="4"/>
        <v>4.5486111111111248E-4</v>
      </c>
      <c r="V10" s="111">
        <f t="shared" si="5"/>
        <v>26188</v>
      </c>
      <c r="W10" s="304" t="str">
        <f t="shared" si="6"/>
        <v>E</v>
      </c>
      <c r="X10" s="331">
        <v>1.5369212962962965E-2</v>
      </c>
      <c r="Y10" s="66"/>
    </row>
    <row r="11" spans="1:25" ht="15" customHeight="1" x14ac:dyDescent="0.2">
      <c r="A11" s="1"/>
      <c r="B11" s="325">
        <v>61</v>
      </c>
      <c r="C11" s="325">
        <v>9</v>
      </c>
      <c r="D11" s="231">
        <v>70</v>
      </c>
      <c r="E11" s="204">
        <v>8</v>
      </c>
      <c r="F11" s="202">
        <v>286</v>
      </c>
      <c r="G11" s="130" t="s">
        <v>302</v>
      </c>
      <c r="H11" s="246">
        <v>22</v>
      </c>
      <c r="I11" s="132"/>
      <c r="J11" s="174"/>
      <c r="K11" s="174"/>
      <c r="L11" s="162">
        <v>9</v>
      </c>
      <c r="M11" s="174"/>
      <c r="N11" s="123">
        <v>21126</v>
      </c>
      <c r="O11" s="252">
        <v>1957</v>
      </c>
      <c r="P11" s="38">
        <f t="shared" si="0"/>
        <v>106.90548705354239</v>
      </c>
      <c r="Q11" s="326">
        <v>1.3370370370370371E-2</v>
      </c>
      <c r="R11" s="254">
        <f t="shared" si="1"/>
        <v>123.21191172560489</v>
      </c>
      <c r="S11" s="387">
        <f t="shared" si="2"/>
        <v>230.11739877914727</v>
      </c>
      <c r="T11" s="381" t="str">
        <f t="shared" si="3"/>
        <v>+</v>
      </c>
      <c r="U11" s="255">
        <f t="shared" si="4"/>
        <v>6.2500000000000056E-5</v>
      </c>
      <c r="V11" s="111">
        <f t="shared" si="5"/>
        <v>24116</v>
      </c>
      <c r="W11" s="304" t="str">
        <f t="shared" si="6"/>
        <v>D</v>
      </c>
      <c r="X11" s="331">
        <v>1.3307870370370371E-2</v>
      </c>
      <c r="Y11" s="66"/>
    </row>
    <row r="12" spans="1:25" ht="15" customHeight="1" x14ac:dyDescent="0.2">
      <c r="A12" s="1"/>
      <c r="B12" s="325">
        <v>77</v>
      </c>
      <c r="C12" s="325">
        <v>6</v>
      </c>
      <c r="D12" s="231">
        <v>106</v>
      </c>
      <c r="E12" s="204">
        <v>9</v>
      </c>
      <c r="F12" s="202">
        <v>29</v>
      </c>
      <c r="G12" s="107" t="s">
        <v>47</v>
      </c>
      <c r="H12" s="246">
        <v>48</v>
      </c>
      <c r="I12" s="109"/>
      <c r="J12" s="16"/>
      <c r="K12" s="16"/>
      <c r="L12" s="16"/>
      <c r="M12" s="16">
        <v>2</v>
      </c>
      <c r="N12" s="123">
        <v>19662</v>
      </c>
      <c r="O12" s="195">
        <v>1953</v>
      </c>
      <c r="P12" s="38">
        <f t="shared" si="0"/>
        <v>113.39535407321341</v>
      </c>
      <c r="Q12" s="326">
        <v>1.4627314814814815E-2</v>
      </c>
      <c r="R12" s="254">
        <f t="shared" si="1"/>
        <v>115.99308694496145</v>
      </c>
      <c r="S12" s="387">
        <f t="shared" si="2"/>
        <v>229.38844101817486</v>
      </c>
      <c r="T12" s="381" t="str">
        <f t="shared" si="3"/>
        <v>+</v>
      </c>
      <c r="U12" s="255">
        <f t="shared" si="4"/>
        <v>9.0740740740740712E-4</v>
      </c>
      <c r="V12" s="111">
        <f t="shared" si="5"/>
        <v>25580</v>
      </c>
      <c r="W12" s="304" t="str">
        <f t="shared" si="6"/>
        <v>E</v>
      </c>
      <c r="X12" s="331">
        <v>1.3719907407407408E-2</v>
      </c>
      <c r="Y12" s="66"/>
    </row>
    <row r="13" spans="1:25" ht="15" customHeight="1" x14ac:dyDescent="0.2">
      <c r="A13" s="1"/>
      <c r="B13" s="325"/>
      <c r="C13" s="325"/>
      <c r="D13" s="231">
        <v>163</v>
      </c>
      <c r="E13" s="204">
        <v>10</v>
      </c>
      <c r="F13" s="202">
        <v>14</v>
      </c>
      <c r="G13" s="107" t="s">
        <v>31</v>
      </c>
      <c r="H13" s="246">
        <v>51</v>
      </c>
      <c r="I13" s="109"/>
      <c r="J13" s="16"/>
      <c r="K13" s="16"/>
      <c r="L13" s="16"/>
      <c r="M13" s="16">
        <v>11</v>
      </c>
      <c r="N13" s="123">
        <v>16953</v>
      </c>
      <c r="O13" s="182">
        <v>1946</v>
      </c>
      <c r="P13" s="38">
        <f t="shared" si="0"/>
        <v>125.40426784117022</v>
      </c>
      <c r="Q13" s="326">
        <v>1.6831018518518519E-2</v>
      </c>
      <c r="R13" s="254">
        <f t="shared" si="1"/>
        <v>103.33687848976336</v>
      </c>
      <c r="S13" s="387">
        <f t="shared" si="2"/>
        <v>228.74114633093359</v>
      </c>
      <c r="T13" s="381"/>
      <c r="U13" s="255"/>
      <c r="V13" s="111">
        <f t="shared" si="5"/>
        <v>28289</v>
      </c>
      <c r="W13" s="304" t="str">
        <f t="shared" si="6"/>
        <v>E</v>
      </c>
      <c r="X13" s="331"/>
      <c r="Y13" s="66"/>
    </row>
    <row r="14" spans="1:25" ht="15" customHeight="1" x14ac:dyDescent="0.2">
      <c r="A14" s="1"/>
      <c r="B14" s="325"/>
      <c r="C14" s="325"/>
      <c r="D14" s="231">
        <v>58</v>
      </c>
      <c r="E14" s="204">
        <v>11</v>
      </c>
      <c r="F14" s="202">
        <v>93</v>
      </c>
      <c r="G14" s="107" t="s">
        <v>99</v>
      </c>
      <c r="H14" s="246">
        <v>40</v>
      </c>
      <c r="I14" s="109"/>
      <c r="J14" s="16"/>
      <c r="K14" s="151"/>
      <c r="L14" s="162">
        <v>7</v>
      </c>
      <c r="M14" s="16"/>
      <c r="N14" s="123">
        <v>22048</v>
      </c>
      <c r="O14" s="194">
        <v>1960</v>
      </c>
      <c r="P14" s="38">
        <f t="shared" si="0"/>
        <v>102.8182893813179</v>
      </c>
      <c r="Q14" s="326">
        <v>1.2939814814814814E-2</v>
      </c>
      <c r="R14" s="254">
        <f t="shared" si="1"/>
        <v>125.68465833554907</v>
      </c>
      <c r="S14" s="387">
        <f t="shared" si="2"/>
        <v>228.50294771686697</v>
      </c>
      <c r="T14" s="381"/>
      <c r="U14" s="255"/>
      <c r="V14" s="111">
        <f t="shared" si="5"/>
        <v>23194</v>
      </c>
      <c r="W14" s="304" t="str">
        <f t="shared" si="6"/>
        <v>D</v>
      </c>
      <c r="X14" s="331"/>
      <c r="Y14" s="66"/>
    </row>
    <row r="15" spans="1:25" ht="15" customHeight="1" x14ac:dyDescent="0.2">
      <c r="A15" s="1"/>
      <c r="B15" s="325">
        <v>70</v>
      </c>
      <c r="C15" s="325">
        <v>16</v>
      </c>
      <c r="D15" s="231">
        <v>75</v>
      </c>
      <c r="E15" s="204">
        <v>12</v>
      </c>
      <c r="F15" s="202">
        <v>120</v>
      </c>
      <c r="G15" s="107" t="s">
        <v>135</v>
      </c>
      <c r="H15" s="246">
        <v>38</v>
      </c>
      <c r="I15" s="109"/>
      <c r="J15" s="16"/>
      <c r="K15" s="17"/>
      <c r="L15" s="162">
        <v>13</v>
      </c>
      <c r="M15" s="16"/>
      <c r="N15" s="123">
        <v>21270</v>
      </c>
      <c r="O15" s="194">
        <v>1958</v>
      </c>
      <c r="P15" s="38">
        <f t="shared" si="0"/>
        <v>106.26713947783706</v>
      </c>
      <c r="Q15" s="326">
        <v>1.3542824074074073E-2</v>
      </c>
      <c r="R15" s="254">
        <f t="shared" si="1"/>
        <v>122.22148364796598</v>
      </c>
      <c r="S15" s="387">
        <f t="shared" si="2"/>
        <v>228.48862312580303</v>
      </c>
      <c r="T15" s="381" t="str">
        <f t="shared" ref="T15:T60" si="7">IF(X15&lt;Q15,"+","-")</f>
        <v>-</v>
      </c>
      <c r="U15" s="255">
        <f t="shared" ref="U15:U60" si="8">IF(X15&gt;Q15,X15-Q15,Q15-X15)</f>
        <v>3.5879629629630497E-5</v>
      </c>
      <c r="V15" s="111">
        <f t="shared" si="5"/>
        <v>23972</v>
      </c>
      <c r="W15" s="304" t="str">
        <f t="shared" si="6"/>
        <v>D</v>
      </c>
      <c r="X15" s="331">
        <v>1.3578703703703704E-2</v>
      </c>
      <c r="Y15" s="66"/>
    </row>
    <row r="16" spans="1:25" ht="15" customHeight="1" x14ac:dyDescent="0.2">
      <c r="A16" s="1"/>
      <c r="B16" s="325">
        <v>63</v>
      </c>
      <c r="C16" s="325">
        <v>13</v>
      </c>
      <c r="D16" s="231">
        <v>71</v>
      </c>
      <c r="E16" s="204">
        <v>13</v>
      </c>
      <c r="F16" s="202">
        <v>180</v>
      </c>
      <c r="G16" s="131" t="s">
        <v>171</v>
      </c>
      <c r="H16" s="246">
        <v>32</v>
      </c>
      <c r="I16" s="114"/>
      <c r="J16" s="17"/>
      <c r="K16" s="17"/>
      <c r="L16" s="16">
        <v>10</v>
      </c>
      <c r="M16" s="17"/>
      <c r="N16" s="123">
        <v>21435</v>
      </c>
      <c r="O16" s="68">
        <v>1958</v>
      </c>
      <c r="P16" s="38">
        <f t="shared" si="0"/>
        <v>105.53569954734134</v>
      </c>
      <c r="Q16" s="326">
        <v>1.3440972222222222E-2</v>
      </c>
      <c r="R16" s="254">
        <f t="shared" si="1"/>
        <v>122.80643445892051</v>
      </c>
      <c r="S16" s="387">
        <f t="shared" si="2"/>
        <v>228.34213400626186</v>
      </c>
      <c r="T16" s="381" t="str">
        <f t="shared" si="7"/>
        <v>+</v>
      </c>
      <c r="U16" s="255">
        <f t="shared" si="8"/>
        <v>9.1435185185185716E-5</v>
      </c>
      <c r="V16" s="111">
        <f t="shared" si="5"/>
        <v>23807</v>
      </c>
      <c r="W16" s="304" t="str">
        <f t="shared" si="6"/>
        <v>D</v>
      </c>
      <c r="X16" s="331">
        <v>1.3349537037037036E-2</v>
      </c>
      <c r="Y16" s="66"/>
    </row>
    <row r="17" spans="1:25" ht="15" customHeight="1" x14ac:dyDescent="0.2">
      <c r="A17" s="1"/>
      <c r="B17" s="325">
        <v>90</v>
      </c>
      <c r="C17" s="325">
        <v>11</v>
      </c>
      <c r="D17" s="231">
        <v>103</v>
      </c>
      <c r="E17" s="204">
        <v>14</v>
      </c>
      <c r="F17" s="202">
        <v>178</v>
      </c>
      <c r="G17" s="107" t="s">
        <v>164</v>
      </c>
      <c r="H17" s="246">
        <v>32</v>
      </c>
      <c r="I17" s="114"/>
      <c r="J17" s="17"/>
      <c r="K17" s="17"/>
      <c r="L17" s="162">
        <v>21</v>
      </c>
      <c r="M17" s="17"/>
      <c r="N17" s="123">
        <v>20107</v>
      </c>
      <c r="O17" s="68">
        <v>1955</v>
      </c>
      <c r="P17" s="38">
        <f t="shared" si="0"/>
        <v>111.42268274551286</v>
      </c>
      <c r="Q17" s="326">
        <v>1.4537037037037038E-2</v>
      </c>
      <c r="R17" s="254">
        <f t="shared" si="1"/>
        <v>116.51156607285297</v>
      </c>
      <c r="S17" s="387">
        <f t="shared" si="2"/>
        <v>227.93424881836583</v>
      </c>
      <c r="T17" s="381" t="str">
        <f t="shared" si="7"/>
        <v>+</v>
      </c>
      <c r="U17" s="255">
        <f t="shared" si="8"/>
        <v>4.4097222222222454E-4</v>
      </c>
      <c r="V17" s="111">
        <f t="shared" si="5"/>
        <v>25135</v>
      </c>
      <c r="W17" s="304" t="str">
        <f t="shared" si="6"/>
        <v>D</v>
      </c>
      <c r="X17" s="331">
        <v>1.4096064814814813E-2</v>
      </c>
      <c r="Y17" s="66"/>
    </row>
    <row r="18" spans="1:25" ht="15" customHeight="1" x14ac:dyDescent="0.2">
      <c r="A18" s="1"/>
      <c r="B18" s="325">
        <v>22</v>
      </c>
      <c r="C18" s="325">
        <v>26</v>
      </c>
      <c r="D18" s="231">
        <v>21</v>
      </c>
      <c r="E18" s="204">
        <v>15</v>
      </c>
      <c r="F18" s="202">
        <v>162</v>
      </c>
      <c r="G18" s="107" t="s">
        <v>217</v>
      </c>
      <c r="H18" s="246">
        <v>34</v>
      </c>
      <c r="I18" s="109"/>
      <c r="J18" s="16"/>
      <c r="K18" s="91">
        <v>10</v>
      </c>
      <c r="L18" s="12"/>
      <c r="M18" s="16"/>
      <c r="N18" s="123">
        <v>24044</v>
      </c>
      <c r="O18" s="194">
        <v>1965</v>
      </c>
      <c r="P18" s="38">
        <f t="shared" si="0"/>
        <v>93.970082706957697</v>
      </c>
      <c r="Q18" s="326">
        <v>1.1591435185185186E-2</v>
      </c>
      <c r="R18" s="254">
        <f t="shared" si="1"/>
        <v>133.4286094123903</v>
      </c>
      <c r="S18" s="387">
        <f t="shared" si="2"/>
        <v>227.398692119348</v>
      </c>
      <c r="T18" s="381" t="str">
        <f t="shared" si="7"/>
        <v>-</v>
      </c>
      <c r="U18" s="255">
        <f t="shared" si="8"/>
        <v>2.9976851851851866E-4</v>
      </c>
      <c r="V18" s="111">
        <f t="shared" si="5"/>
        <v>21198</v>
      </c>
      <c r="W18" s="304" t="str">
        <f t="shared" si="6"/>
        <v>C</v>
      </c>
      <c r="X18" s="331">
        <v>1.1891203703703704E-2</v>
      </c>
      <c r="Y18" s="66"/>
    </row>
    <row r="19" spans="1:25" ht="15" customHeight="1" x14ac:dyDescent="0.2">
      <c r="A19" s="1"/>
      <c r="B19" s="325">
        <v>47</v>
      </c>
      <c r="C19" s="325">
        <v>23</v>
      </c>
      <c r="D19" s="231">
        <v>50</v>
      </c>
      <c r="E19" s="204">
        <v>16</v>
      </c>
      <c r="F19" s="202">
        <v>253</v>
      </c>
      <c r="G19" s="130" t="s">
        <v>265</v>
      </c>
      <c r="H19" s="246">
        <v>25</v>
      </c>
      <c r="I19" s="176"/>
      <c r="J19" s="18"/>
      <c r="K19" s="150"/>
      <c r="L19" s="162">
        <v>5</v>
      </c>
      <c r="M19" s="18"/>
      <c r="N19" s="123">
        <v>22710</v>
      </c>
      <c r="O19" s="192">
        <v>1962</v>
      </c>
      <c r="P19" s="38">
        <f t="shared" si="0"/>
        <v>99.883663720783602</v>
      </c>
      <c r="Q19" s="326">
        <v>1.2626157407407407E-2</v>
      </c>
      <c r="R19" s="254">
        <f t="shared" si="1"/>
        <v>127.48604094655678</v>
      </c>
      <c r="S19" s="387">
        <f t="shared" si="2"/>
        <v>227.36970466734039</v>
      </c>
      <c r="T19" s="381" t="str">
        <f t="shared" si="7"/>
        <v>-</v>
      </c>
      <c r="U19" s="255">
        <f t="shared" si="8"/>
        <v>1.9560185185185305E-4</v>
      </c>
      <c r="V19" s="111">
        <f t="shared" si="5"/>
        <v>22532</v>
      </c>
      <c r="W19" s="304" t="str">
        <f t="shared" si="6"/>
        <v>D</v>
      </c>
      <c r="X19" s="331">
        <v>1.282175925925926E-2</v>
      </c>
      <c r="Y19" s="66"/>
    </row>
    <row r="20" spans="1:25" ht="15" customHeight="1" x14ac:dyDescent="0.2">
      <c r="A20" s="1"/>
      <c r="B20" s="325">
        <v>87</v>
      </c>
      <c r="C20" s="325">
        <v>10</v>
      </c>
      <c r="D20" s="231">
        <v>104</v>
      </c>
      <c r="E20" s="204">
        <v>17</v>
      </c>
      <c r="F20" s="202">
        <v>41</v>
      </c>
      <c r="G20" s="107" t="s">
        <v>56</v>
      </c>
      <c r="H20" s="246">
        <v>46</v>
      </c>
      <c r="I20" s="109"/>
      <c r="J20" s="16"/>
      <c r="K20" s="16"/>
      <c r="L20" s="16">
        <v>22</v>
      </c>
      <c r="M20" s="16"/>
      <c r="N20" s="123">
        <v>20240</v>
      </c>
      <c r="O20" s="182">
        <v>1955</v>
      </c>
      <c r="P20" s="38">
        <f t="shared" si="0"/>
        <v>110.83309783184056</v>
      </c>
      <c r="Q20" s="326">
        <v>1.4554398148148148E-2</v>
      </c>
      <c r="R20" s="254">
        <f t="shared" si="1"/>
        <v>116.41185854825845</v>
      </c>
      <c r="S20" s="387">
        <f t="shared" si="2"/>
        <v>227.24495638009901</v>
      </c>
      <c r="T20" s="381" t="str">
        <f t="shared" si="7"/>
        <v>+</v>
      </c>
      <c r="U20" s="255">
        <f t="shared" si="8"/>
        <v>5.6365740740740682E-4</v>
      </c>
      <c r="V20" s="111">
        <f t="shared" si="5"/>
        <v>25002</v>
      </c>
      <c r="W20" s="304" t="str">
        <f t="shared" si="6"/>
        <v>D</v>
      </c>
      <c r="X20" s="331">
        <v>1.3990740740740741E-2</v>
      </c>
      <c r="Y20" s="66"/>
    </row>
    <row r="21" spans="1:25" ht="15" customHeight="1" x14ac:dyDescent="0.2">
      <c r="A21" s="1"/>
      <c r="B21" s="325">
        <v>42</v>
      </c>
      <c r="C21" s="325">
        <v>25</v>
      </c>
      <c r="D21" s="231">
        <v>44</v>
      </c>
      <c r="E21" s="204">
        <v>18</v>
      </c>
      <c r="F21" s="202">
        <v>197</v>
      </c>
      <c r="G21" s="130" t="s">
        <v>244</v>
      </c>
      <c r="H21" s="246">
        <v>30</v>
      </c>
      <c r="I21" s="132"/>
      <c r="J21" s="91"/>
      <c r="K21" s="174"/>
      <c r="L21" s="162">
        <v>3</v>
      </c>
      <c r="M21" s="91"/>
      <c r="N21" s="123">
        <v>23034</v>
      </c>
      <c r="O21" s="192">
        <v>1963</v>
      </c>
      <c r="P21" s="38">
        <f t="shared" si="0"/>
        <v>98.447381675446579</v>
      </c>
      <c r="Q21" s="326">
        <v>1.2452546296296295E-2</v>
      </c>
      <c r="R21" s="254">
        <f t="shared" si="1"/>
        <v>128.483116192502</v>
      </c>
      <c r="S21" s="387">
        <f t="shared" si="2"/>
        <v>226.93049786794859</v>
      </c>
      <c r="T21" s="381" t="str">
        <f t="shared" si="7"/>
        <v>-</v>
      </c>
      <c r="U21" s="255">
        <f t="shared" si="8"/>
        <v>1.9675925925925937E-4</v>
      </c>
      <c r="V21" s="111">
        <f t="shared" si="5"/>
        <v>22208</v>
      </c>
      <c r="W21" s="304" t="str">
        <f t="shared" si="6"/>
        <v>D</v>
      </c>
      <c r="X21" s="331">
        <v>1.2649305555555554E-2</v>
      </c>
      <c r="Y21" s="66"/>
    </row>
    <row r="22" spans="1:25" ht="15" customHeight="1" x14ac:dyDescent="0.2">
      <c r="A22" s="1"/>
      <c r="B22" s="325">
        <v>97</v>
      </c>
      <c r="C22" s="325">
        <v>24</v>
      </c>
      <c r="D22" s="231">
        <v>97</v>
      </c>
      <c r="E22" s="204">
        <v>19</v>
      </c>
      <c r="F22" s="202">
        <v>135</v>
      </c>
      <c r="G22" s="107" t="s">
        <v>148</v>
      </c>
      <c r="H22" s="246">
        <v>36</v>
      </c>
      <c r="I22" s="109"/>
      <c r="J22" s="16"/>
      <c r="K22" s="17"/>
      <c r="L22" s="162">
        <v>19</v>
      </c>
      <c r="M22" s="16"/>
      <c r="N22" s="123">
        <v>20748</v>
      </c>
      <c r="O22" s="193">
        <v>1956</v>
      </c>
      <c r="P22" s="38">
        <f t="shared" si="0"/>
        <v>108.58114943976894</v>
      </c>
      <c r="Q22" s="326">
        <v>1.4318287037037037E-2</v>
      </c>
      <c r="R22" s="254">
        <f t="shared" si="1"/>
        <v>117.76788088274395</v>
      </c>
      <c r="S22" s="387">
        <f t="shared" si="2"/>
        <v>226.34903032251287</v>
      </c>
      <c r="T22" s="381" t="str">
        <f t="shared" si="7"/>
        <v>+</v>
      </c>
      <c r="U22" s="255">
        <f t="shared" si="8"/>
        <v>2.3148148148161019E-6</v>
      </c>
      <c r="V22" s="111">
        <f t="shared" si="5"/>
        <v>24494</v>
      </c>
      <c r="W22" s="304" t="str">
        <f t="shared" si="6"/>
        <v>D</v>
      </c>
      <c r="X22" s="331">
        <v>1.4315972222222221E-2</v>
      </c>
      <c r="Y22" s="66"/>
    </row>
    <row r="23" spans="1:25" ht="15" customHeight="1" x14ac:dyDescent="0.2">
      <c r="A23" s="1"/>
      <c r="B23" s="325">
        <v>16</v>
      </c>
      <c r="C23" s="325">
        <v>37</v>
      </c>
      <c r="D23" s="231">
        <v>9</v>
      </c>
      <c r="E23" s="204">
        <v>20</v>
      </c>
      <c r="F23" s="202">
        <v>172</v>
      </c>
      <c r="G23" s="107" t="s">
        <v>231</v>
      </c>
      <c r="H23" s="246">
        <v>33</v>
      </c>
      <c r="I23" s="114"/>
      <c r="J23" s="17"/>
      <c r="K23" s="151">
        <v>3</v>
      </c>
      <c r="L23" s="12"/>
      <c r="M23" s="17"/>
      <c r="N23" s="123">
        <v>25201</v>
      </c>
      <c r="O23" s="17">
        <v>1968</v>
      </c>
      <c r="P23" s="38">
        <f t="shared" si="0"/>
        <v>88.841137254936271</v>
      </c>
      <c r="Q23" s="326">
        <v>1.0927083333333332E-2</v>
      </c>
      <c r="R23" s="254">
        <f t="shared" si="1"/>
        <v>137.2440840202074</v>
      </c>
      <c r="S23" s="387">
        <f t="shared" si="2"/>
        <v>226.08522127514368</v>
      </c>
      <c r="T23" s="381" t="str">
        <f t="shared" si="7"/>
        <v>-</v>
      </c>
      <c r="U23" s="255">
        <f t="shared" si="8"/>
        <v>3.5879629629629803E-4</v>
      </c>
      <c r="V23" s="111">
        <f t="shared" si="5"/>
        <v>20041</v>
      </c>
      <c r="W23" s="304" t="str">
        <f t="shared" si="6"/>
        <v>C</v>
      </c>
      <c r="X23" s="331">
        <v>1.128587962962963E-2</v>
      </c>
      <c r="Y23" s="66"/>
    </row>
    <row r="24" spans="1:25" ht="15" customHeight="1" x14ac:dyDescent="0.2">
      <c r="A24" s="1"/>
      <c r="B24" s="325">
        <v>49</v>
      </c>
      <c r="C24" s="325">
        <v>35</v>
      </c>
      <c r="D24" s="231">
        <v>51</v>
      </c>
      <c r="E24" s="204">
        <v>21</v>
      </c>
      <c r="F24" s="202">
        <v>182</v>
      </c>
      <c r="G24" s="107" t="s">
        <v>211</v>
      </c>
      <c r="H24" s="246">
        <v>32</v>
      </c>
      <c r="I24" s="109"/>
      <c r="J24" s="16"/>
      <c r="K24" s="150"/>
      <c r="L24" s="16">
        <v>6</v>
      </c>
      <c r="M24" s="16"/>
      <c r="N24" s="123">
        <v>22919</v>
      </c>
      <c r="O24" s="17">
        <v>1962</v>
      </c>
      <c r="P24" s="38">
        <f t="shared" si="0"/>
        <v>98.95717314215571</v>
      </c>
      <c r="Q24" s="326">
        <v>1.279861111111111E-2</v>
      </c>
      <c r="R24" s="254">
        <f t="shared" si="1"/>
        <v>126.49561286891785</v>
      </c>
      <c r="S24" s="387">
        <f t="shared" si="2"/>
        <v>225.45278601107356</v>
      </c>
      <c r="T24" s="381" t="str">
        <f t="shared" si="7"/>
        <v>-</v>
      </c>
      <c r="U24" s="255">
        <f t="shared" si="8"/>
        <v>8.2175925925926513E-5</v>
      </c>
      <c r="V24" s="111">
        <f t="shared" si="5"/>
        <v>22323</v>
      </c>
      <c r="W24" s="304" t="str">
        <f t="shared" si="6"/>
        <v>D</v>
      </c>
      <c r="X24" s="331">
        <v>1.2880787037037036E-2</v>
      </c>
      <c r="Y24" s="66"/>
    </row>
    <row r="25" spans="1:25" ht="15" customHeight="1" x14ac:dyDescent="0.2">
      <c r="A25" s="1"/>
      <c r="B25" s="325">
        <v>184</v>
      </c>
      <c r="C25" s="325">
        <v>53</v>
      </c>
      <c r="D25" s="231">
        <v>167</v>
      </c>
      <c r="E25" s="204">
        <v>22</v>
      </c>
      <c r="F25" s="202">
        <v>154</v>
      </c>
      <c r="G25" s="107" t="s">
        <v>157</v>
      </c>
      <c r="H25" s="246">
        <v>34</v>
      </c>
      <c r="I25" s="109"/>
      <c r="J25" s="16"/>
      <c r="K25" s="16"/>
      <c r="L25" s="16"/>
      <c r="M25" s="16">
        <v>13</v>
      </c>
      <c r="N25" s="123">
        <v>17538</v>
      </c>
      <c r="O25" s="182">
        <v>1948</v>
      </c>
      <c r="P25" s="38">
        <f t="shared" si="0"/>
        <v>122.81098081486725</v>
      </c>
      <c r="Q25" s="326">
        <v>1.6975694444444443E-2</v>
      </c>
      <c r="R25" s="254">
        <f t="shared" si="1"/>
        <v>102.50598245147569</v>
      </c>
      <c r="S25" s="387">
        <f t="shared" si="2"/>
        <v>225.31696326634295</v>
      </c>
      <c r="T25" s="381" t="str">
        <f t="shared" si="7"/>
        <v>-</v>
      </c>
      <c r="U25" s="255">
        <f t="shared" si="8"/>
        <v>5.6134259259259592E-4</v>
      </c>
      <c r="V25" s="111">
        <f t="shared" si="5"/>
        <v>27704</v>
      </c>
      <c r="W25" s="304" t="str">
        <f t="shared" si="6"/>
        <v>E</v>
      </c>
      <c r="X25" s="331">
        <v>1.7537037037037038E-2</v>
      </c>
      <c r="Y25" s="66"/>
    </row>
    <row r="26" spans="1:25" ht="15" customHeight="1" x14ac:dyDescent="0.2">
      <c r="A26" s="1"/>
      <c r="B26" s="325">
        <v>113</v>
      </c>
      <c r="C26" s="325">
        <v>12</v>
      </c>
      <c r="D26" s="231">
        <v>142</v>
      </c>
      <c r="E26" s="204">
        <v>23</v>
      </c>
      <c r="F26" s="202">
        <v>127</v>
      </c>
      <c r="G26" s="107" t="s">
        <v>140</v>
      </c>
      <c r="H26" s="246">
        <v>37</v>
      </c>
      <c r="I26" s="109"/>
      <c r="J26" s="16"/>
      <c r="K26" s="16"/>
      <c r="L26" s="16"/>
      <c r="M26" s="16">
        <v>7</v>
      </c>
      <c r="N26" s="123">
        <v>18950</v>
      </c>
      <c r="O26" s="193">
        <v>1951</v>
      </c>
      <c r="P26" s="38">
        <f t="shared" si="0"/>
        <v>116.55162819753428</v>
      </c>
      <c r="Q26" s="326">
        <v>1.5894675925925927E-2</v>
      </c>
      <c r="R26" s="254">
        <f t="shared" si="1"/>
        <v>108.71443764956129</v>
      </c>
      <c r="S26" s="387">
        <f t="shared" si="2"/>
        <v>225.26606584709558</v>
      </c>
      <c r="T26" s="381" t="str">
        <f t="shared" si="7"/>
        <v>+</v>
      </c>
      <c r="U26" s="255">
        <f t="shared" si="8"/>
        <v>8.2870370370370476E-4</v>
      </c>
      <c r="V26" s="111">
        <f t="shared" si="5"/>
        <v>26292</v>
      </c>
      <c r="W26" s="304" t="str">
        <f t="shared" si="6"/>
        <v>E</v>
      </c>
      <c r="X26" s="331">
        <v>1.5065972222222222E-2</v>
      </c>
      <c r="Y26" s="66"/>
    </row>
    <row r="27" spans="1:25" ht="15" customHeight="1" x14ac:dyDescent="0.2">
      <c r="A27" s="1"/>
      <c r="B27" s="325">
        <v>10</v>
      </c>
      <c r="C27" s="325">
        <v>21</v>
      </c>
      <c r="D27" s="231">
        <v>14</v>
      </c>
      <c r="E27" s="204">
        <v>24</v>
      </c>
      <c r="F27" s="202">
        <v>163</v>
      </c>
      <c r="G27" s="107" t="s">
        <v>215</v>
      </c>
      <c r="H27" s="246">
        <v>34</v>
      </c>
      <c r="I27" s="109"/>
      <c r="J27" s="17"/>
      <c r="K27" s="91">
        <v>4</v>
      </c>
      <c r="L27" s="12"/>
      <c r="M27" s="16"/>
      <c r="N27" s="123">
        <v>25178</v>
      </c>
      <c r="O27" s="193">
        <v>1968</v>
      </c>
      <c r="P27" s="38">
        <f t="shared" si="0"/>
        <v>88.943095548278109</v>
      </c>
      <c r="Q27" s="326">
        <v>1.1202546296296296E-2</v>
      </c>
      <c r="R27" s="254">
        <f t="shared" si="1"/>
        <v>135.66205796330763</v>
      </c>
      <c r="S27" s="387">
        <f t="shared" si="2"/>
        <v>224.60515351158574</v>
      </c>
      <c r="T27" s="381" t="str">
        <f t="shared" si="7"/>
        <v>+</v>
      </c>
      <c r="U27" s="255">
        <f t="shared" si="8"/>
        <v>2.5810185185185137E-4</v>
      </c>
      <c r="V27" s="111">
        <f t="shared" si="5"/>
        <v>20064</v>
      </c>
      <c r="W27" s="304" t="str">
        <f t="shared" si="6"/>
        <v>C</v>
      </c>
      <c r="X27" s="331">
        <v>1.0944444444444444E-2</v>
      </c>
      <c r="Y27" s="66"/>
    </row>
    <row r="28" spans="1:25" ht="15" customHeight="1" x14ac:dyDescent="0.2">
      <c r="A28" s="1"/>
      <c r="B28" s="325">
        <v>2</v>
      </c>
      <c r="C28" s="325">
        <v>29</v>
      </c>
      <c r="D28" s="231">
        <v>5</v>
      </c>
      <c r="E28" s="204">
        <v>25</v>
      </c>
      <c r="F28" s="202">
        <v>187</v>
      </c>
      <c r="G28" s="131" t="s">
        <v>174</v>
      </c>
      <c r="H28" s="246">
        <v>32</v>
      </c>
      <c r="I28" s="114"/>
      <c r="J28" s="17"/>
      <c r="K28" s="151">
        <v>1</v>
      </c>
      <c r="L28" s="17"/>
      <c r="M28" s="17"/>
      <c r="N28" s="123">
        <v>26250</v>
      </c>
      <c r="O28" s="68">
        <v>1971</v>
      </c>
      <c r="P28" s="38">
        <f t="shared" si="0"/>
        <v>84.190952484693867</v>
      </c>
      <c r="Q28" s="326">
        <v>1.0376157407407407E-2</v>
      </c>
      <c r="R28" s="254">
        <f t="shared" si="1"/>
        <v>140.40813613400692</v>
      </c>
      <c r="S28" s="387">
        <f t="shared" si="2"/>
        <v>224.59908861870079</v>
      </c>
      <c r="T28" s="381" t="str">
        <f t="shared" si="7"/>
        <v>+</v>
      </c>
      <c r="U28" s="255">
        <f t="shared" si="8"/>
        <v>1.1342592592592481E-4</v>
      </c>
      <c r="V28" s="111">
        <f t="shared" si="5"/>
        <v>18992</v>
      </c>
      <c r="W28" s="304" t="str">
        <f t="shared" si="6"/>
        <v>C</v>
      </c>
      <c r="X28" s="331">
        <v>1.0262731481481482E-2</v>
      </c>
      <c r="Y28" s="66"/>
    </row>
    <row r="29" spans="1:25" ht="15" customHeight="1" x14ac:dyDescent="0.2">
      <c r="A29" s="1"/>
      <c r="B29" s="325">
        <v>107</v>
      </c>
      <c r="C29" s="325">
        <v>43</v>
      </c>
      <c r="D29" s="231">
        <v>109</v>
      </c>
      <c r="E29" s="204">
        <v>26</v>
      </c>
      <c r="F29" s="202">
        <v>43</v>
      </c>
      <c r="G29" s="107" t="s">
        <v>64</v>
      </c>
      <c r="H29" s="246">
        <v>46</v>
      </c>
      <c r="I29" s="109"/>
      <c r="J29" s="16"/>
      <c r="K29" s="16"/>
      <c r="L29" s="16">
        <v>24</v>
      </c>
      <c r="M29" s="16"/>
      <c r="N29" s="123">
        <v>20704</v>
      </c>
      <c r="O29" s="195">
        <v>1956</v>
      </c>
      <c r="P29" s="38">
        <f t="shared" si="0"/>
        <v>108.77620008790112</v>
      </c>
      <c r="Q29" s="326">
        <v>1.4666666666666668E-2</v>
      </c>
      <c r="R29" s="254">
        <f t="shared" si="1"/>
        <v>115.7670832225472</v>
      </c>
      <c r="S29" s="387">
        <f t="shared" si="2"/>
        <v>224.54328331044832</v>
      </c>
      <c r="T29" s="381" t="str">
        <f t="shared" si="7"/>
        <v>-</v>
      </c>
      <c r="U29" s="255">
        <f t="shared" si="8"/>
        <v>1.3194444444444148E-4</v>
      </c>
      <c r="V29" s="111">
        <f t="shared" si="5"/>
        <v>24538</v>
      </c>
      <c r="W29" s="304" t="str">
        <f t="shared" si="6"/>
        <v>D</v>
      </c>
      <c r="X29" s="331">
        <v>1.479861111111111E-2</v>
      </c>
      <c r="Y29" s="66"/>
    </row>
    <row r="30" spans="1:25" ht="15" customHeight="1" x14ac:dyDescent="0.2">
      <c r="A30" s="1"/>
      <c r="B30" s="325">
        <v>32</v>
      </c>
      <c r="C30" s="325">
        <v>38</v>
      </c>
      <c r="D30" s="231">
        <v>38</v>
      </c>
      <c r="E30" s="204">
        <v>27</v>
      </c>
      <c r="F30" s="202">
        <v>184</v>
      </c>
      <c r="G30" s="131" t="s">
        <v>173</v>
      </c>
      <c r="H30" s="246">
        <v>32</v>
      </c>
      <c r="I30" s="114"/>
      <c r="J30" s="17"/>
      <c r="K30" s="91">
        <v>14</v>
      </c>
      <c r="L30" s="12"/>
      <c r="M30" s="17"/>
      <c r="N30" s="123">
        <v>23881</v>
      </c>
      <c r="O30" s="192">
        <v>1965</v>
      </c>
      <c r="P30" s="38">
        <f t="shared" si="0"/>
        <v>94.692656698901942</v>
      </c>
      <c r="Q30" s="326">
        <v>1.2251157407407407E-2</v>
      </c>
      <c r="R30" s="254">
        <f t="shared" si="1"/>
        <v>129.63972347779847</v>
      </c>
      <c r="S30" s="387">
        <f t="shared" si="2"/>
        <v>224.33238017670041</v>
      </c>
      <c r="T30" s="381" t="str">
        <f t="shared" si="7"/>
        <v>-</v>
      </c>
      <c r="U30" s="255">
        <f t="shared" si="8"/>
        <v>3.2407407407408079E-5</v>
      </c>
      <c r="V30" s="111">
        <f t="shared" si="5"/>
        <v>21361</v>
      </c>
      <c r="W30" s="304" t="str">
        <f t="shared" si="6"/>
        <v>C</v>
      </c>
      <c r="X30" s="331">
        <v>1.2283564814814815E-2</v>
      </c>
      <c r="Y30" s="66"/>
    </row>
    <row r="31" spans="1:25" ht="15" customHeight="1" x14ac:dyDescent="0.2">
      <c r="A31" s="1"/>
      <c r="B31" s="325">
        <v>153</v>
      </c>
      <c r="C31" s="325">
        <v>48</v>
      </c>
      <c r="D31" s="231">
        <v>151</v>
      </c>
      <c r="E31" s="204">
        <v>28</v>
      </c>
      <c r="F31" s="202">
        <v>27</v>
      </c>
      <c r="G31" s="107" t="s">
        <v>45</v>
      </c>
      <c r="H31" s="246">
        <v>48</v>
      </c>
      <c r="I31" s="109"/>
      <c r="J31" s="16"/>
      <c r="K31" s="16"/>
      <c r="L31" s="162"/>
      <c r="M31" s="16">
        <v>9</v>
      </c>
      <c r="N31" s="123">
        <v>18788</v>
      </c>
      <c r="O31" s="182">
        <v>1951</v>
      </c>
      <c r="P31" s="38">
        <f t="shared" si="0"/>
        <v>117.2697692202028</v>
      </c>
      <c r="Q31" s="326">
        <v>1.6197916666666666E-2</v>
      </c>
      <c r="R31" s="254">
        <f t="shared" si="1"/>
        <v>106.97287955331029</v>
      </c>
      <c r="S31" s="387">
        <f t="shared" si="2"/>
        <v>224.24264877351311</v>
      </c>
      <c r="T31" s="381" t="str">
        <f t="shared" si="7"/>
        <v>-</v>
      </c>
      <c r="U31" s="255">
        <f t="shared" si="8"/>
        <v>2.1064814814815078E-4</v>
      </c>
      <c r="V31" s="111">
        <f t="shared" si="5"/>
        <v>26454</v>
      </c>
      <c r="W31" s="304" t="str">
        <f t="shared" si="6"/>
        <v>E</v>
      </c>
      <c r="X31" s="331">
        <v>1.6408564814814817E-2</v>
      </c>
      <c r="Y31" s="66"/>
    </row>
    <row r="32" spans="1:25" ht="15" customHeight="1" x14ac:dyDescent="0.2">
      <c r="A32" s="1"/>
      <c r="B32" s="325">
        <v>119</v>
      </c>
      <c r="C32" s="325">
        <v>20</v>
      </c>
      <c r="D32" s="231">
        <v>134</v>
      </c>
      <c r="E32" s="204">
        <v>29</v>
      </c>
      <c r="F32" s="202">
        <v>65</v>
      </c>
      <c r="G32" s="107" t="s">
        <v>70</v>
      </c>
      <c r="H32" s="246">
        <v>42</v>
      </c>
      <c r="I32" s="96"/>
      <c r="J32" s="88"/>
      <c r="K32" s="88"/>
      <c r="L32" s="16"/>
      <c r="M32" s="16">
        <v>6</v>
      </c>
      <c r="N32" s="123">
        <v>19419</v>
      </c>
      <c r="O32" s="182">
        <v>1953</v>
      </c>
      <c r="P32" s="38">
        <f t="shared" si="0"/>
        <v>114.4725656072162</v>
      </c>
      <c r="Q32" s="326">
        <v>1.5715277777777776E-2</v>
      </c>
      <c r="R32" s="254">
        <f t="shared" si="1"/>
        <v>109.74474873703805</v>
      </c>
      <c r="S32" s="387">
        <f t="shared" si="2"/>
        <v>224.21731434425425</v>
      </c>
      <c r="T32" s="381" t="str">
        <f t="shared" si="7"/>
        <v>+</v>
      </c>
      <c r="U32" s="255">
        <f t="shared" si="8"/>
        <v>4.9884259259259066E-4</v>
      </c>
      <c r="V32" s="111">
        <f t="shared" si="5"/>
        <v>25823</v>
      </c>
      <c r="W32" s="304" t="str">
        <f t="shared" si="6"/>
        <v>E</v>
      </c>
      <c r="X32" s="331">
        <v>1.5216435185185185E-2</v>
      </c>
      <c r="Y32" s="66"/>
    </row>
    <row r="33" spans="1:25" ht="15" customHeight="1" x14ac:dyDescent="0.2">
      <c r="A33" s="1"/>
      <c r="B33" s="325">
        <v>96</v>
      </c>
      <c r="C33" s="325">
        <v>39</v>
      </c>
      <c r="D33" s="231">
        <v>99</v>
      </c>
      <c r="E33" s="204">
        <v>30</v>
      </c>
      <c r="F33" s="202">
        <v>223</v>
      </c>
      <c r="G33" s="130" t="s">
        <v>246</v>
      </c>
      <c r="H33" s="246">
        <v>27</v>
      </c>
      <c r="I33" s="132"/>
      <c r="J33" s="91"/>
      <c r="K33" s="16"/>
      <c r="L33" s="16">
        <v>20</v>
      </c>
      <c r="M33" s="91"/>
      <c r="N33" s="123">
        <v>21220</v>
      </c>
      <c r="O33" s="192">
        <v>1958</v>
      </c>
      <c r="P33" s="38">
        <f t="shared" si="0"/>
        <v>106.48878794162364</v>
      </c>
      <c r="Q33" s="326">
        <v>1.4362268518518517E-2</v>
      </c>
      <c r="R33" s="254">
        <f t="shared" si="1"/>
        <v>117.51528848710451</v>
      </c>
      <c r="S33" s="387">
        <f t="shared" si="2"/>
        <v>224.00407642872815</v>
      </c>
      <c r="T33" s="381" t="str">
        <f t="shared" si="7"/>
        <v>+</v>
      </c>
      <c r="U33" s="255">
        <f t="shared" si="8"/>
        <v>6.1342592592592005E-5</v>
      </c>
      <c r="V33" s="111">
        <f t="shared" si="5"/>
        <v>24022</v>
      </c>
      <c r="W33" s="304" t="str">
        <f t="shared" si="6"/>
        <v>D</v>
      </c>
      <c r="X33" s="331">
        <v>1.4300925925925925E-2</v>
      </c>
      <c r="Y33" s="66"/>
    </row>
    <row r="34" spans="1:25" ht="15" customHeight="1" x14ac:dyDescent="0.2">
      <c r="A34" s="1"/>
      <c r="B34" s="325">
        <v>121</v>
      </c>
      <c r="C34" s="325">
        <v>28</v>
      </c>
      <c r="D34" s="231">
        <v>133</v>
      </c>
      <c r="E34" s="204">
        <v>31</v>
      </c>
      <c r="F34" s="202">
        <v>101</v>
      </c>
      <c r="G34" s="107" t="s">
        <v>118</v>
      </c>
      <c r="H34" s="246">
        <v>39</v>
      </c>
      <c r="I34" s="109"/>
      <c r="J34" s="16"/>
      <c r="K34" s="16"/>
      <c r="L34" s="162"/>
      <c r="M34" s="16">
        <v>5</v>
      </c>
      <c r="N34" s="123">
        <v>19543</v>
      </c>
      <c r="O34" s="194">
        <v>1953</v>
      </c>
      <c r="P34" s="38">
        <f t="shared" si="0"/>
        <v>113.92287741702548</v>
      </c>
      <c r="Q34" s="326">
        <v>1.5714120370370371E-2</v>
      </c>
      <c r="R34" s="254">
        <f t="shared" si="1"/>
        <v>109.75139590534432</v>
      </c>
      <c r="S34" s="387">
        <f t="shared" si="2"/>
        <v>223.6742733223698</v>
      </c>
      <c r="T34" s="381" t="str">
        <f t="shared" si="7"/>
        <v>+</v>
      </c>
      <c r="U34" s="255">
        <f t="shared" si="8"/>
        <v>4.0046296296296358E-4</v>
      </c>
      <c r="V34" s="111">
        <f t="shared" si="5"/>
        <v>25699</v>
      </c>
      <c r="W34" s="304" t="str">
        <f t="shared" si="6"/>
        <v>E</v>
      </c>
      <c r="X34" s="331">
        <v>1.5313657407407408E-2</v>
      </c>
      <c r="Y34" s="66"/>
    </row>
    <row r="35" spans="1:25" ht="15" customHeight="1" x14ac:dyDescent="0.2">
      <c r="A35" s="1"/>
      <c r="B35" s="325">
        <v>141</v>
      </c>
      <c r="C35" s="325">
        <v>32</v>
      </c>
      <c r="D35" s="231">
        <v>156</v>
      </c>
      <c r="E35" s="204">
        <v>32</v>
      </c>
      <c r="F35" s="202">
        <v>77</v>
      </c>
      <c r="G35" s="107" t="s">
        <v>94</v>
      </c>
      <c r="H35" s="246">
        <v>41</v>
      </c>
      <c r="I35" s="109"/>
      <c r="J35" s="16"/>
      <c r="K35" s="16"/>
      <c r="L35" s="162"/>
      <c r="M35" s="16">
        <v>10</v>
      </c>
      <c r="N35" s="123">
        <v>18706</v>
      </c>
      <c r="O35" s="194">
        <v>1951</v>
      </c>
      <c r="P35" s="38">
        <f t="shared" si="0"/>
        <v>117.63327270081278</v>
      </c>
      <c r="Q35" s="326">
        <v>1.6380787037037037E-2</v>
      </c>
      <c r="R35" s="254">
        <f t="shared" si="1"/>
        <v>105.92262696091466</v>
      </c>
      <c r="S35" s="387">
        <f t="shared" si="2"/>
        <v>223.55589966172744</v>
      </c>
      <c r="T35" s="381" t="str">
        <f t="shared" si="7"/>
        <v>+</v>
      </c>
      <c r="U35" s="255">
        <f t="shared" si="8"/>
        <v>3.4490740740740836E-4</v>
      </c>
      <c r="V35" s="111">
        <f t="shared" si="5"/>
        <v>26536</v>
      </c>
      <c r="W35" s="304" t="str">
        <f t="shared" si="6"/>
        <v>E</v>
      </c>
      <c r="X35" s="331">
        <v>1.6035879629629629E-2</v>
      </c>
      <c r="Y35" s="66"/>
    </row>
    <row r="36" spans="1:25" ht="15" customHeight="1" x14ac:dyDescent="0.2">
      <c r="A36" s="1"/>
      <c r="B36" s="325">
        <v>123</v>
      </c>
      <c r="C36" s="325">
        <v>22</v>
      </c>
      <c r="D36" s="231">
        <v>143</v>
      </c>
      <c r="E36" s="204">
        <v>33</v>
      </c>
      <c r="F36" s="202">
        <v>58</v>
      </c>
      <c r="G36" s="107" t="s">
        <v>69</v>
      </c>
      <c r="H36" s="246">
        <v>43</v>
      </c>
      <c r="I36" s="109"/>
      <c r="J36" s="16"/>
      <c r="K36" s="16"/>
      <c r="L36" s="16"/>
      <c r="M36" s="16">
        <v>8</v>
      </c>
      <c r="N36" s="123">
        <v>19354</v>
      </c>
      <c r="O36" s="182">
        <v>1952</v>
      </c>
      <c r="P36" s="38">
        <f t="shared" si="0"/>
        <v>114.76070861013874</v>
      </c>
      <c r="Q36" s="326">
        <v>1.5900462962962963E-2</v>
      </c>
      <c r="R36" s="254">
        <f t="shared" si="1"/>
        <v>108.68120180802978</v>
      </c>
      <c r="S36" s="387">
        <f t="shared" si="2"/>
        <v>223.4419104181685</v>
      </c>
      <c r="T36" s="381" t="str">
        <f t="shared" si="7"/>
        <v>+</v>
      </c>
      <c r="U36" s="255">
        <f t="shared" si="8"/>
        <v>5.5439814814814935E-4</v>
      </c>
      <c r="V36" s="111">
        <f t="shared" si="5"/>
        <v>25888</v>
      </c>
      <c r="W36" s="304" t="str">
        <f t="shared" si="6"/>
        <v>E</v>
      </c>
      <c r="X36" s="331">
        <v>1.5346064814814814E-2</v>
      </c>
      <c r="Y36" s="66"/>
    </row>
    <row r="37" spans="1:25" ht="15" customHeight="1" x14ac:dyDescent="0.2">
      <c r="A37" s="1"/>
      <c r="B37" s="325">
        <v>169</v>
      </c>
      <c r="C37" s="325">
        <v>36</v>
      </c>
      <c r="D37" s="231">
        <v>177</v>
      </c>
      <c r="E37" s="204">
        <v>34</v>
      </c>
      <c r="F37" s="202">
        <v>87</v>
      </c>
      <c r="G37" s="107" t="s">
        <v>82</v>
      </c>
      <c r="H37" s="246">
        <v>40</v>
      </c>
      <c r="I37" s="114"/>
      <c r="J37" s="17"/>
      <c r="K37" s="17"/>
      <c r="L37" s="16"/>
      <c r="M37" s="16">
        <v>15</v>
      </c>
      <c r="N37" s="123">
        <v>17471</v>
      </c>
      <c r="O37" s="182">
        <v>1947</v>
      </c>
      <c r="P37" s="38">
        <f t="shared" si="0"/>
        <v>123.10798975634127</v>
      </c>
      <c r="Q37" s="326">
        <v>1.7364583333333333E-2</v>
      </c>
      <c r="R37" s="254">
        <f t="shared" si="1"/>
        <v>100.27253390055837</v>
      </c>
      <c r="S37" s="387">
        <f t="shared" si="2"/>
        <v>223.38052365689964</v>
      </c>
      <c r="T37" s="381" t="str">
        <f t="shared" si="7"/>
        <v>+</v>
      </c>
      <c r="U37" s="255">
        <f t="shared" si="8"/>
        <v>3.2175925925925775E-4</v>
      </c>
      <c r="V37" s="111">
        <f t="shared" si="5"/>
        <v>27771</v>
      </c>
      <c r="W37" s="304" t="str">
        <f t="shared" si="6"/>
        <v>E</v>
      </c>
      <c r="X37" s="331">
        <v>1.7042824074074075E-2</v>
      </c>
      <c r="Y37" s="66"/>
    </row>
    <row r="38" spans="1:25" ht="15" customHeight="1" x14ac:dyDescent="0.2">
      <c r="A38" s="1"/>
      <c r="B38" s="325">
        <v>183</v>
      </c>
      <c r="C38" s="325">
        <v>45</v>
      </c>
      <c r="D38" s="231">
        <v>181</v>
      </c>
      <c r="E38" s="204">
        <v>35</v>
      </c>
      <c r="F38" s="202">
        <v>45</v>
      </c>
      <c r="G38" s="107" t="s">
        <v>66</v>
      </c>
      <c r="H38" s="246">
        <v>45</v>
      </c>
      <c r="I38" s="109"/>
      <c r="J38" s="16"/>
      <c r="K38" s="16"/>
      <c r="L38" s="16"/>
      <c r="M38" s="16">
        <v>17</v>
      </c>
      <c r="N38" s="123">
        <v>17240</v>
      </c>
      <c r="O38" s="192">
        <v>1947</v>
      </c>
      <c r="P38" s="38">
        <f t="shared" si="0"/>
        <v>124.13200565903526</v>
      </c>
      <c r="Q38" s="326">
        <v>1.754398148148148E-2</v>
      </c>
      <c r="R38" s="254">
        <f t="shared" si="1"/>
        <v>99.242222813081639</v>
      </c>
      <c r="S38" s="387">
        <f t="shared" si="2"/>
        <v>223.3742284721169</v>
      </c>
      <c r="T38" s="381" t="str">
        <f t="shared" si="7"/>
        <v>+</v>
      </c>
      <c r="U38" s="255">
        <f t="shared" si="8"/>
        <v>8.4490740740739145E-5</v>
      </c>
      <c r="V38" s="111">
        <f t="shared" si="5"/>
        <v>28002</v>
      </c>
      <c r="W38" s="304" t="str">
        <f t="shared" si="6"/>
        <v>E</v>
      </c>
      <c r="X38" s="331">
        <v>1.7459490740740741E-2</v>
      </c>
      <c r="Y38" s="66"/>
    </row>
    <row r="39" spans="1:25" ht="15" customHeight="1" x14ac:dyDescent="0.2">
      <c r="A39" s="1"/>
      <c r="B39" s="325">
        <v>95</v>
      </c>
      <c r="C39" s="325">
        <v>34</v>
      </c>
      <c r="D39" s="231">
        <v>105</v>
      </c>
      <c r="E39" s="204">
        <v>36</v>
      </c>
      <c r="F39" s="202">
        <v>61</v>
      </c>
      <c r="G39" s="107" t="s">
        <v>71</v>
      </c>
      <c r="H39" s="246">
        <v>43</v>
      </c>
      <c r="I39" s="97"/>
      <c r="J39" s="79"/>
      <c r="K39" s="17"/>
      <c r="L39" s="162">
        <v>23</v>
      </c>
      <c r="M39" s="79"/>
      <c r="N39" s="123">
        <v>21065</v>
      </c>
      <c r="O39" s="194">
        <v>1957</v>
      </c>
      <c r="P39" s="38">
        <f t="shared" si="0"/>
        <v>107.17589817936204</v>
      </c>
      <c r="Q39" s="326">
        <v>1.4600694444444444E-2</v>
      </c>
      <c r="R39" s="254">
        <f t="shared" si="1"/>
        <v>116.14597181600639</v>
      </c>
      <c r="S39" s="387">
        <f t="shared" si="2"/>
        <v>223.32186999536844</v>
      </c>
      <c r="T39" s="381" t="str">
        <f t="shared" si="7"/>
        <v>+</v>
      </c>
      <c r="U39" s="255">
        <f t="shared" si="8"/>
        <v>3.2291666666666753E-4</v>
      </c>
      <c r="V39" s="111">
        <f t="shared" si="5"/>
        <v>24177</v>
      </c>
      <c r="W39" s="304" t="str">
        <f t="shared" si="6"/>
        <v>D</v>
      </c>
      <c r="X39" s="331">
        <v>1.4277777777777776E-2</v>
      </c>
      <c r="Y39" s="66"/>
    </row>
    <row r="40" spans="1:25" ht="15" customHeight="1" x14ac:dyDescent="0.2">
      <c r="A40" s="1"/>
      <c r="B40" s="325">
        <v>6</v>
      </c>
      <c r="C40" s="325">
        <v>33</v>
      </c>
      <c r="D40" s="231">
        <v>7</v>
      </c>
      <c r="E40" s="204">
        <v>37</v>
      </c>
      <c r="F40" s="202">
        <v>290</v>
      </c>
      <c r="G40" s="130" t="s">
        <v>306</v>
      </c>
      <c r="H40" s="246">
        <v>22</v>
      </c>
      <c r="I40" s="132"/>
      <c r="J40" s="174"/>
      <c r="K40" s="91">
        <v>2</v>
      </c>
      <c r="L40" s="174"/>
      <c r="M40" s="174"/>
      <c r="N40" s="123">
        <v>25933</v>
      </c>
      <c r="O40" s="252">
        <v>1970</v>
      </c>
      <c r="P40" s="38">
        <f t="shared" si="0"/>
        <v>85.59620374510078</v>
      </c>
      <c r="Q40" s="326">
        <v>1.0863425925925924E-2</v>
      </c>
      <c r="R40" s="254">
        <f t="shared" si="1"/>
        <v>137.609678277054</v>
      </c>
      <c r="S40" s="387">
        <f t="shared" si="2"/>
        <v>223.20588202215478</v>
      </c>
      <c r="T40" s="381" t="str">
        <f t="shared" si="7"/>
        <v>+</v>
      </c>
      <c r="U40" s="255">
        <f t="shared" si="8"/>
        <v>2.6273148148147837E-4</v>
      </c>
      <c r="V40" s="111">
        <f t="shared" si="5"/>
        <v>19309</v>
      </c>
      <c r="W40" s="304" t="str">
        <f t="shared" si="6"/>
        <v>C</v>
      </c>
      <c r="X40" s="331">
        <v>1.0600694444444446E-2</v>
      </c>
      <c r="Y40" s="66"/>
    </row>
    <row r="41" spans="1:25" ht="15" customHeight="1" x14ac:dyDescent="0.2">
      <c r="A41" s="1"/>
      <c r="B41" s="325">
        <v>57</v>
      </c>
      <c r="C41" s="325">
        <v>42</v>
      </c>
      <c r="D41" s="231">
        <v>68</v>
      </c>
      <c r="E41" s="204">
        <v>38</v>
      </c>
      <c r="F41" s="202">
        <v>110</v>
      </c>
      <c r="G41" s="107" t="s">
        <v>125</v>
      </c>
      <c r="H41" s="246">
        <v>39</v>
      </c>
      <c r="I41" s="109"/>
      <c r="J41" s="16"/>
      <c r="K41" s="150"/>
      <c r="L41" s="109">
        <v>8</v>
      </c>
      <c r="M41" s="109"/>
      <c r="N41" s="123">
        <v>22793</v>
      </c>
      <c r="O41" s="194">
        <v>1962</v>
      </c>
      <c r="P41" s="38">
        <f t="shared" si="0"/>
        <v>99.515727270897884</v>
      </c>
      <c r="Q41" s="326">
        <v>1.3325231481481481E-2</v>
      </c>
      <c r="R41" s="254">
        <f t="shared" si="1"/>
        <v>123.47115128955066</v>
      </c>
      <c r="S41" s="387">
        <f t="shared" si="2"/>
        <v>222.98687856044853</v>
      </c>
      <c r="T41" s="381" t="str">
        <f t="shared" si="7"/>
        <v>+</v>
      </c>
      <c r="U41" s="255">
        <f t="shared" si="8"/>
        <v>1.4351851851851852E-4</v>
      </c>
      <c r="V41" s="111">
        <f t="shared" si="5"/>
        <v>22449</v>
      </c>
      <c r="W41" s="304" t="str">
        <f t="shared" si="6"/>
        <v>D</v>
      </c>
      <c r="X41" s="331">
        <v>1.3181712962962963E-2</v>
      </c>
      <c r="Y41" s="66"/>
    </row>
    <row r="42" spans="1:25" ht="15" customHeight="1" x14ac:dyDescent="0.2">
      <c r="A42" s="1"/>
      <c r="B42" s="325">
        <v>23</v>
      </c>
      <c r="C42" s="325">
        <v>59</v>
      </c>
      <c r="D42" s="231">
        <v>19</v>
      </c>
      <c r="E42" s="204">
        <v>39</v>
      </c>
      <c r="F42" s="202">
        <v>164</v>
      </c>
      <c r="G42" s="107" t="s">
        <v>208</v>
      </c>
      <c r="H42" s="246">
        <v>34</v>
      </c>
      <c r="I42" s="109"/>
      <c r="J42" s="17"/>
      <c r="K42" s="151">
        <v>9</v>
      </c>
      <c r="L42" s="16"/>
      <c r="M42" s="16"/>
      <c r="N42" s="123">
        <v>25221</v>
      </c>
      <c r="O42" s="17">
        <v>1969</v>
      </c>
      <c r="P42" s="38">
        <f t="shared" si="0"/>
        <v>88.752477869421639</v>
      </c>
      <c r="Q42" s="326">
        <v>1.1482638888888889E-2</v>
      </c>
      <c r="R42" s="254">
        <f t="shared" si="1"/>
        <v>134.05344323318266</v>
      </c>
      <c r="S42" s="387">
        <f t="shared" si="2"/>
        <v>222.80592110260432</v>
      </c>
      <c r="T42" s="381" t="str">
        <f t="shared" si="7"/>
        <v>-</v>
      </c>
      <c r="U42" s="255">
        <f t="shared" si="8"/>
        <v>4.1666666666666761E-4</v>
      </c>
      <c r="V42" s="111">
        <f t="shared" si="5"/>
        <v>20021</v>
      </c>
      <c r="W42" s="304" t="str">
        <f t="shared" si="6"/>
        <v>C</v>
      </c>
      <c r="X42" s="331">
        <v>1.1899305555555557E-2</v>
      </c>
      <c r="Y42" s="66"/>
    </row>
    <row r="43" spans="1:25" ht="15" customHeight="1" x14ac:dyDescent="0.2">
      <c r="A43" s="1"/>
      <c r="B43" s="325">
        <v>168</v>
      </c>
      <c r="C43" s="325">
        <v>58</v>
      </c>
      <c r="D43" s="231">
        <v>164</v>
      </c>
      <c r="E43" s="204">
        <v>40</v>
      </c>
      <c r="F43" s="202">
        <v>76</v>
      </c>
      <c r="G43" s="107" t="s">
        <v>93</v>
      </c>
      <c r="H43" s="246">
        <v>41</v>
      </c>
      <c r="I43" s="109"/>
      <c r="J43" s="16"/>
      <c r="K43" s="16"/>
      <c r="L43" s="16"/>
      <c r="M43" s="16">
        <v>12</v>
      </c>
      <c r="N43" s="123">
        <v>18395</v>
      </c>
      <c r="O43" s="194">
        <v>1950</v>
      </c>
      <c r="P43" s="38">
        <f t="shared" si="0"/>
        <v>119.01192614556531</v>
      </c>
      <c r="Q43" s="326">
        <v>1.6842592592592593E-2</v>
      </c>
      <c r="R43" s="254">
        <f t="shared" si="1"/>
        <v>103.27040680670035</v>
      </c>
      <c r="S43" s="387">
        <f t="shared" si="2"/>
        <v>222.28233295226568</v>
      </c>
      <c r="T43" s="381" t="str">
        <f t="shared" si="7"/>
        <v>-</v>
      </c>
      <c r="U43" s="255">
        <f t="shared" si="8"/>
        <v>1.7013888888888981E-4</v>
      </c>
      <c r="V43" s="111">
        <f t="shared" si="5"/>
        <v>26847</v>
      </c>
      <c r="W43" s="304" t="str">
        <f t="shared" si="6"/>
        <v>E</v>
      </c>
      <c r="X43" s="331">
        <v>1.7012731481481483E-2</v>
      </c>
      <c r="Y43" s="66"/>
    </row>
    <row r="44" spans="1:25" ht="15" customHeight="1" x14ac:dyDescent="0.2">
      <c r="A44" s="1"/>
      <c r="B44" s="325">
        <v>58</v>
      </c>
      <c r="C44" s="325">
        <v>40</v>
      </c>
      <c r="D44" s="231">
        <v>76</v>
      </c>
      <c r="E44" s="204">
        <v>41</v>
      </c>
      <c r="F44" s="202">
        <v>254</v>
      </c>
      <c r="G44" s="130" t="s">
        <v>269</v>
      </c>
      <c r="H44" s="246">
        <v>25</v>
      </c>
      <c r="I44" s="176"/>
      <c r="J44" s="18"/>
      <c r="K44" s="150"/>
      <c r="L44" s="16">
        <v>14</v>
      </c>
      <c r="M44" s="18"/>
      <c r="N44" s="123">
        <v>22734</v>
      </c>
      <c r="O44" s="192">
        <v>1962</v>
      </c>
      <c r="P44" s="38">
        <f t="shared" si="0"/>
        <v>99.777272458166038</v>
      </c>
      <c r="Q44" s="326">
        <v>1.3550925925925925E-2</v>
      </c>
      <c r="R44" s="254">
        <f t="shared" si="1"/>
        <v>122.17495346982187</v>
      </c>
      <c r="S44" s="387">
        <f t="shared" si="2"/>
        <v>221.95222592798791</v>
      </c>
      <c r="T44" s="381" t="str">
        <f t="shared" si="7"/>
        <v>+</v>
      </c>
      <c r="U44" s="255">
        <f t="shared" si="8"/>
        <v>3.5995370370370261E-4</v>
      </c>
      <c r="V44" s="111">
        <f t="shared" si="5"/>
        <v>22508</v>
      </c>
      <c r="W44" s="304" t="str">
        <f t="shared" si="6"/>
        <v>D</v>
      </c>
      <c r="X44" s="331">
        <v>1.3190972222222222E-2</v>
      </c>
      <c r="Y44" s="66"/>
    </row>
    <row r="45" spans="1:25" ht="15" customHeight="1" x14ac:dyDescent="0.2">
      <c r="A45" s="1"/>
      <c r="B45" s="325">
        <v>159</v>
      </c>
      <c r="C45" s="325">
        <v>18</v>
      </c>
      <c r="D45" s="231">
        <v>190</v>
      </c>
      <c r="E45" s="204">
        <v>42</v>
      </c>
      <c r="F45" s="202">
        <v>73</v>
      </c>
      <c r="G45" s="107" t="s">
        <v>91</v>
      </c>
      <c r="H45" s="246">
        <v>41</v>
      </c>
      <c r="I45" s="109"/>
      <c r="J45" s="16"/>
      <c r="K45" s="16"/>
      <c r="L45" s="16"/>
      <c r="M45" s="16">
        <v>19</v>
      </c>
      <c r="N45" s="123">
        <v>17347</v>
      </c>
      <c r="O45" s="194">
        <v>1947</v>
      </c>
      <c r="P45" s="38">
        <f t="shared" si="0"/>
        <v>123.65767794653198</v>
      </c>
      <c r="Q45" s="326">
        <v>1.7747685185185182E-2</v>
      </c>
      <c r="R45" s="254">
        <f t="shared" si="1"/>
        <v>98.072321191172591</v>
      </c>
      <c r="S45" s="387">
        <f t="shared" si="2"/>
        <v>221.72999913770457</v>
      </c>
      <c r="T45" s="381" t="str">
        <f t="shared" si="7"/>
        <v>+</v>
      </c>
      <c r="U45" s="255">
        <f t="shared" si="8"/>
        <v>1.1215277777777768E-3</v>
      </c>
      <c r="V45" s="111">
        <f t="shared" si="5"/>
        <v>27895</v>
      </c>
      <c r="W45" s="304" t="str">
        <f t="shared" si="6"/>
        <v>E</v>
      </c>
      <c r="X45" s="331">
        <v>1.6626157407407405E-2</v>
      </c>
      <c r="Y45" s="66"/>
    </row>
    <row r="46" spans="1:25" ht="15" customHeight="1" x14ac:dyDescent="0.2">
      <c r="A46" s="1"/>
      <c r="B46" s="325">
        <v>74</v>
      </c>
      <c r="C46" s="325">
        <v>41</v>
      </c>
      <c r="D46" s="231">
        <v>93</v>
      </c>
      <c r="E46" s="204">
        <v>43</v>
      </c>
      <c r="F46" s="202">
        <v>71</v>
      </c>
      <c r="G46" s="107" t="s">
        <v>79</v>
      </c>
      <c r="H46" s="246">
        <v>42</v>
      </c>
      <c r="I46" s="97"/>
      <c r="J46" s="79"/>
      <c r="K46" s="150"/>
      <c r="L46" s="162">
        <v>17</v>
      </c>
      <c r="M46" s="79"/>
      <c r="N46" s="123">
        <v>22104</v>
      </c>
      <c r="O46" s="182">
        <v>1960</v>
      </c>
      <c r="P46" s="38">
        <f t="shared" si="0"/>
        <v>102.57004310187693</v>
      </c>
      <c r="Q46" s="326">
        <v>1.4186342592592592E-2</v>
      </c>
      <c r="R46" s="254">
        <f t="shared" si="1"/>
        <v>118.52565806966233</v>
      </c>
      <c r="S46" s="387">
        <f t="shared" si="2"/>
        <v>221.09570117153925</v>
      </c>
      <c r="T46" s="381" t="str">
        <f t="shared" si="7"/>
        <v>+</v>
      </c>
      <c r="U46" s="255">
        <f t="shared" si="8"/>
        <v>5.1041666666666596E-4</v>
      </c>
      <c r="V46" s="111">
        <f t="shared" si="5"/>
        <v>23138</v>
      </c>
      <c r="W46" s="304" t="str">
        <f t="shared" si="6"/>
        <v>D</v>
      </c>
      <c r="X46" s="331">
        <v>1.3675925925925926E-2</v>
      </c>
      <c r="Y46" s="66"/>
    </row>
    <row r="47" spans="1:25" ht="15" customHeight="1" x14ac:dyDescent="0.2">
      <c r="A47" s="1"/>
      <c r="B47" s="325">
        <v>108</v>
      </c>
      <c r="C47" s="325">
        <v>30</v>
      </c>
      <c r="D47" s="231">
        <v>129</v>
      </c>
      <c r="E47" s="204">
        <v>44</v>
      </c>
      <c r="F47" s="202">
        <v>55</v>
      </c>
      <c r="G47" s="107" t="s">
        <v>62</v>
      </c>
      <c r="H47" s="246">
        <v>44</v>
      </c>
      <c r="I47" s="96"/>
      <c r="J47" s="88"/>
      <c r="K47" s="88"/>
      <c r="L47" s="162">
        <v>29</v>
      </c>
      <c r="M47" s="15"/>
      <c r="N47" s="123">
        <v>20290</v>
      </c>
      <c r="O47" s="182">
        <v>1955</v>
      </c>
      <c r="P47" s="38">
        <f t="shared" si="0"/>
        <v>110.61144936805398</v>
      </c>
      <c r="Q47" s="326">
        <v>1.5618055555555553E-2</v>
      </c>
      <c r="R47" s="254">
        <f t="shared" si="1"/>
        <v>110.30311087476736</v>
      </c>
      <c r="S47" s="387">
        <f t="shared" si="2"/>
        <v>220.91456024282132</v>
      </c>
      <c r="T47" s="381" t="str">
        <f t="shared" si="7"/>
        <v>+</v>
      </c>
      <c r="U47" s="255">
        <f t="shared" si="8"/>
        <v>8.0787037037036852E-4</v>
      </c>
      <c r="V47" s="111">
        <f t="shared" si="5"/>
        <v>24952</v>
      </c>
      <c r="W47" s="304" t="str">
        <f t="shared" si="6"/>
        <v>D</v>
      </c>
      <c r="X47" s="331">
        <v>1.4810185185185185E-2</v>
      </c>
      <c r="Y47" s="66"/>
    </row>
    <row r="48" spans="1:25" ht="15" customHeight="1" x14ac:dyDescent="0.2">
      <c r="A48" s="1"/>
      <c r="B48" s="325">
        <v>53</v>
      </c>
      <c r="C48" s="325">
        <v>47</v>
      </c>
      <c r="D48" s="231">
        <v>72</v>
      </c>
      <c r="E48" s="204">
        <v>45</v>
      </c>
      <c r="F48" s="202">
        <v>264</v>
      </c>
      <c r="G48" s="130" t="s">
        <v>294</v>
      </c>
      <c r="H48" s="246">
        <v>24</v>
      </c>
      <c r="I48" s="180"/>
      <c r="J48" s="174"/>
      <c r="K48" s="151"/>
      <c r="L48" s="162">
        <v>11</v>
      </c>
      <c r="M48" s="174"/>
      <c r="N48" s="123">
        <v>23173</v>
      </c>
      <c r="O48" s="252">
        <v>1963</v>
      </c>
      <c r="P48" s="38">
        <f t="shared" si="0"/>
        <v>97.831198946119883</v>
      </c>
      <c r="Q48" s="326">
        <v>1.3447916666666665E-2</v>
      </c>
      <c r="R48" s="254">
        <f t="shared" si="1"/>
        <v>122.76655144908271</v>
      </c>
      <c r="S48" s="387">
        <f t="shared" si="2"/>
        <v>220.59775039520258</v>
      </c>
      <c r="T48" s="381" t="str">
        <f t="shared" si="7"/>
        <v>+</v>
      </c>
      <c r="U48" s="255">
        <f t="shared" si="8"/>
        <v>4.3634259259258887E-4</v>
      </c>
      <c r="V48" s="111">
        <f t="shared" si="5"/>
        <v>22069</v>
      </c>
      <c r="W48" s="304" t="str">
        <f t="shared" si="6"/>
        <v>D</v>
      </c>
      <c r="X48" s="331">
        <v>1.3011574074074076E-2</v>
      </c>
      <c r="Y48" s="66"/>
    </row>
    <row r="49" spans="1:25" ht="15" customHeight="1" x14ac:dyDescent="0.2">
      <c r="A49" s="1"/>
      <c r="B49" s="325">
        <v>60</v>
      </c>
      <c r="C49" s="325">
        <v>51</v>
      </c>
      <c r="D49" s="231">
        <v>78</v>
      </c>
      <c r="E49" s="204">
        <v>46</v>
      </c>
      <c r="F49" s="202">
        <v>255</v>
      </c>
      <c r="G49" s="130" t="s">
        <v>274</v>
      </c>
      <c r="H49" s="246">
        <v>25</v>
      </c>
      <c r="I49" s="176"/>
      <c r="J49" s="18"/>
      <c r="K49" s="151"/>
      <c r="L49" s="162">
        <v>15</v>
      </c>
      <c r="M49" s="18"/>
      <c r="N49" s="123">
        <v>23034</v>
      </c>
      <c r="O49" s="192">
        <v>1963</v>
      </c>
      <c r="P49" s="38">
        <f t="shared" si="0"/>
        <v>98.447381675446579</v>
      </c>
      <c r="Q49" s="326">
        <v>1.3592592592592594E-2</v>
      </c>
      <c r="R49" s="254">
        <f t="shared" si="1"/>
        <v>121.93565541079499</v>
      </c>
      <c r="S49" s="387">
        <f t="shared" si="2"/>
        <v>220.38303708624159</v>
      </c>
      <c r="T49" s="381" t="str">
        <f t="shared" si="7"/>
        <v>+</v>
      </c>
      <c r="U49" s="255">
        <f t="shared" si="8"/>
        <v>3.3333333333333305E-4</v>
      </c>
      <c r="V49" s="111">
        <f t="shared" si="5"/>
        <v>22208</v>
      </c>
      <c r="W49" s="304" t="str">
        <f t="shared" si="6"/>
        <v>D</v>
      </c>
      <c r="X49" s="331">
        <v>1.3259259259259261E-2</v>
      </c>
      <c r="Y49" s="66"/>
    </row>
    <row r="50" spans="1:25" ht="15" customHeight="1" x14ac:dyDescent="0.2">
      <c r="A50" s="1"/>
      <c r="B50" s="325">
        <v>62</v>
      </c>
      <c r="C50" s="325">
        <v>5</v>
      </c>
      <c r="D50" s="231">
        <v>137</v>
      </c>
      <c r="E50" s="204">
        <v>47</v>
      </c>
      <c r="F50" s="202">
        <v>36</v>
      </c>
      <c r="G50" s="107" t="s">
        <v>55</v>
      </c>
      <c r="H50" s="246">
        <v>47</v>
      </c>
      <c r="I50" s="109"/>
      <c r="J50" s="16"/>
      <c r="K50" s="16"/>
      <c r="L50" s="162">
        <v>33</v>
      </c>
      <c r="M50" s="16"/>
      <c r="N50" s="123">
        <v>20126</v>
      </c>
      <c r="O50" s="182">
        <v>1955</v>
      </c>
      <c r="P50" s="38">
        <f t="shared" si="0"/>
        <v>111.33845632927397</v>
      </c>
      <c r="Q50" s="326">
        <v>1.5849537037037037E-2</v>
      </c>
      <c r="R50" s="254">
        <f t="shared" si="1"/>
        <v>108.97367721350706</v>
      </c>
      <c r="S50" s="387">
        <f t="shared" si="2"/>
        <v>220.31213354278103</v>
      </c>
      <c r="T50" s="381" t="str">
        <f t="shared" si="7"/>
        <v>+</v>
      </c>
      <c r="U50" s="255">
        <f t="shared" si="8"/>
        <v>2.5138888888888902E-3</v>
      </c>
      <c r="V50" s="111">
        <f t="shared" si="5"/>
        <v>25116</v>
      </c>
      <c r="W50" s="304" t="str">
        <f t="shared" si="6"/>
        <v>D</v>
      </c>
      <c r="X50" s="331">
        <v>1.3335648148148147E-2</v>
      </c>
      <c r="Y50" s="66"/>
    </row>
    <row r="51" spans="1:25" ht="15" customHeight="1" x14ac:dyDescent="0.2">
      <c r="A51" s="1"/>
      <c r="B51" s="325">
        <v>132</v>
      </c>
      <c r="C51" s="325">
        <v>55</v>
      </c>
      <c r="D51" s="231">
        <v>136</v>
      </c>
      <c r="E51" s="204">
        <v>48</v>
      </c>
      <c r="F51" s="202">
        <v>67</v>
      </c>
      <c r="G51" s="107" t="s">
        <v>86</v>
      </c>
      <c r="H51" s="246">
        <v>42</v>
      </c>
      <c r="I51" s="114"/>
      <c r="J51" s="17"/>
      <c r="K51" s="17"/>
      <c r="L51" s="16">
        <v>32</v>
      </c>
      <c r="M51" s="17"/>
      <c r="N51" s="123">
        <v>20165</v>
      </c>
      <c r="O51" s="182">
        <v>1955</v>
      </c>
      <c r="P51" s="38">
        <f t="shared" si="0"/>
        <v>111.16557052752043</v>
      </c>
      <c r="Q51" s="326">
        <v>1.5819444444444445E-2</v>
      </c>
      <c r="R51" s="254">
        <f t="shared" si="1"/>
        <v>109.14650358947088</v>
      </c>
      <c r="S51" s="387">
        <f t="shared" si="2"/>
        <v>220.31207411699131</v>
      </c>
      <c r="T51" s="381" t="str">
        <f t="shared" si="7"/>
        <v>+</v>
      </c>
      <c r="U51" s="255">
        <f t="shared" si="8"/>
        <v>1.5393518518518751E-4</v>
      </c>
      <c r="V51" s="111">
        <f t="shared" si="5"/>
        <v>25077</v>
      </c>
      <c r="W51" s="304" t="str">
        <f t="shared" si="6"/>
        <v>D</v>
      </c>
      <c r="X51" s="331">
        <v>1.5665509259259257E-2</v>
      </c>
      <c r="Y51" s="66"/>
    </row>
    <row r="52" spans="1:25" ht="15" customHeight="1" x14ac:dyDescent="0.2">
      <c r="A52" s="1"/>
      <c r="B52" s="325">
        <v>164</v>
      </c>
      <c r="C52" s="325">
        <v>15</v>
      </c>
      <c r="D52" s="231">
        <v>207</v>
      </c>
      <c r="E52" s="204">
        <v>49</v>
      </c>
      <c r="F52" s="202">
        <v>13</v>
      </c>
      <c r="G52" s="107" t="s">
        <v>34</v>
      </c>
      <c r="H52" s="246">
        <v>51</v>
      </c>
      <c r="I52" s="109"/>
      <c r="J52" s="16"/>
      <c r="K52" s="16"/>
      <c r="L52" s="16"/>
      <c r="M52" s="16">
        <v>26</v>
      </c>
      <c r="N52" s="123">
        <v>16891</v>
      </c>
      <c r="O52" s="182">
        <v>1946</v>
      </c>
      <c r="P52" s="38">
        <f t="shared" si="0"/>
        <v>125.67911193626557</v>
      </c>
      <c r="Q52" s="326">
        <v>1.8408564814814815E-2</v>
      </c>
      <c r="R52" s="254">
        <f t="shared" si="1"/>
        <v>94.276788088274401</v>
      </c>
      <c r="S52" s="387">
        <f t="shared" si="2"/>
        <v>219.95590002453997</v>
      </c>
      <c r="T52" s="381" t="str">
        <f t="shared" si="7"/>
        <v>+</v>
      </c>
      <c r="U52" s="255">
        <f t="shared" si="8"/>
        <v>1.5277777777777772E-3</v>
      </c>
      <c r="V52" s="111">
        <f t="shared" si="5"/>
        <v>28351</v>
      </c>
      <c r="W52" s="304" t="str">
        <f t="shared" si="6"/>
        <v>E</v>
      </c>
      <c r="X52" s="331">
        <v>1.6880787037037038E-2</v>
      </c>
      <c r="Y52" s="66"/>
    </row>
    <row r="53" spans="1:25" ht="15" customHeight="1" x14ac:dyDescent="0.2">
      <c r="A53" s="1"/>
      <c r="B53" s="325">
        <v>80</v>
      </c>
      <c r="C53" s="325">
        <v>71</v>
      </c>
      <c r="D53" s="231">
        <v>73</v>
      </c>
      <c r="E53" s="204">
        <v>50</v>
      </c>
      <c r="F53" s="202">
        <v>242</v>
      </c>
      <c r="G53" s="130" t="s">
        <v>258</v>
      </c>
      <c r="H53" s="246">
        <v>26</v>
      </c>
      <c r="I53" s="132"/>
      <c r="J53" s="91"/>
      <c r="K53" s="151">
        <v>29</v>
      </c>
      <c r="L53" s="91"/>
      <c r="M53" s="132"/>
      <c r="N53" s="123">
        <v>23380</v>
      </c>
      <c r="O53" s="192">
        <v>1964</v>
      </c>
      <c r="P53" s="38">
        <f t="shared" si="0"/>
        <v>96.913574306043458</v>
      </c>
      <c r="Q53" s="326">
        <v>1.3454861111111112E-2</v>
      </c>
      <c r="R53" s="254">
        <f t="shared" si="1"/>
        <v>122.72666843924488</v>
      </c>
      <c r="S53" s="387">
        <f t="shared" si="2"/>
        <v>219.64024274528833</v>
      </c>
      <c r="T53" s="381" t="str">
        <f t="shared" si="7"/>
        <v>-</v>
      </c>
      <c r="U53" s="255">
        <f t="shared" si="8"/>
        <v>3.3217592592592327E-4</v>
      </c>
      <c r="V53" s="111">
        <f t="shared" si="5"/>
        <v>21862</v>
      </c>
      <c r="W53" s="304" t="str">
        <f t="shared" si="6"/>
        <v>C</v>
      </c>
      <c r="X53" s="331">
        <v>1.3787037037037035E-2</v>
      </c>
      <c r="Y53" s="66"/>
    </row>
    <row r="54" spans="1:25" ht="15" customHeight="1" x14ac:dyDescent="0.2">
      <c r="A54" s="1"/>
      <c r="B54" s="325">
        <v>30</v>
      </c>
      <c r="C54" s="325">
        <v>101</v>
      </c>
      <c r="D54" s="231">
        <v>15</v>
      </c>
      <c r="E54" s="204">
        <v>51</v>
      </c>
      <c r="F54" s="202">
        <v>207</v>
      </c>
      <c r="G54" s="131" t="s">
        <v>207</v>
      </c>
      <c r="H54" s="246">
        <v>29</v>
      </c>
      <c r="I54" s="134"/>
      <c r="J54" s="17"/>
      <c r="K54" s="151">
        <v>5</v>
      </c>
      <c r="L54" s="12"/>
      <c r="M54" s="71"/>
      <c r="N54" s="123">
        <v>26341</v>
      </c>
      <c r="O54" s="201">
        <v>1972</v>
      </c>
      <c r="P54" s="38">
        <f t="shared" si="0"/>
        <v>83.787552280602299</v>
      </c>
      <c r="Q54" s="326">
        <v>1.1219907407407408E-2</v>
      </c>
      <c r="R54" s="254">
        <f t="shared" si="1"/>
        <v>135.56235043871311</v>
      </c>
      <c r="S54" s="387">
        <f t="shared" si="2"/>
        <v>219.34990271931542</v>
      </c>
      <c r="T54" s="381" t="str">
        <f t="shared" si="7"/>
        <v>-</v>
      </c>
      <c r="U54" s="255">
        <f t="shared" si="8"/>
        <v>9.6874999999999913E-4</v>
      </c>
      <c r="V54" s="111">
        <f t="shared" si="5"/>
        <v>18901</v>
      </c>
      <c r="W54" s="304" t="str">
        <f t="shared" si="6"/>
        <v>C</v>
      </c>
      <c r="X54" s="331">
        <v>1.2188657407407407E-2</v>
      </c>
      <c r="Y54" s="66"/>
    </row>
    <row r="55" spans="1:25" ht="15" customHeight="1" x14ac:dyDescent="0.2">
      <c r="A55" s="1"/>
      <c r="B55" s="325">
        <v>129</v>
      </c>
      <c r="C55" s="325">
        <v>8</v>
      </c>
      <c r="D55" s="231">
        <v>194</v>
      </c>
      <c r="E55" s="204">
        <v>52</v>
      </c>
      <c r="F55" s="202">
        <v>75</v>
      </c>
      <c r="G55" s="107" t="s">
        <v>83</v>
      </c>
      <c r="H55" s="246">
        <v>41</v>
      </c>
      <c r="I55" s="114"/>
      <c r="J55" s="17"/>
      <c r="K55" s="17"/>
      <c r="L55" s="16"/>
      <c r="M55" s="16">
        <v>20</v>
      </c>
      <c r="N55" s="123">
        <v>17643</v>
      </c>
      <c r="O55" s="182">
        <v>1948</v>
      </c>
      <c r="P55" s="38">
        <f t="shared" si="0"/>
        <v>122.34551904091543</v>
      </c>
      <c r="Q55" s="326">
        <v>1.796412037037037E-2</v>
      </c>
      <c r="R55" s="254">
        <f t="shared" si="1"/>
        <v>96.829300717894199</v>
      </c>
      <c r="S55" s="387">
        <f t="shared" si="2"/>
        <v>219.17481975880963</v>
      </c>
      <c r="T55" s="381" t="str">
        <f t="shared" si="7"/>
        <v>+</v>
      </c>
      <c r="U55" s="255">
        <f t="shared" si="8"/>
        <v>2.5185185185185189E-3</v>
      </c>
      <c r="V55" s="111">
        <f t="shared" si="5"/>
        <v>27599</v>
      </c>
      <c r="W55" s="304" t="str">
        <f t="shared" si="6"/>
        <v>E</v>
      </c>
      <c r="X55" s="331">
        <v>1.5445601851851851E-2</v>
      </c>
      <c r="Y55" s="66"/>
    </row>
    <row r="56" spans="1:25" ht="15" customHeight="1" x14ac:dyDescent="0.2">
      <c r="A56" s="1"/>
      <c r="B56" s="325">
        <v>14</v>
      </c>
      <c r="C56" s="325">
        <v>57</v>
      </c>
      <c r="D56" s="231">
        <v>17</v>
      </c>
      <c r="E56" s="204">
        <v>53</v>
      </c>
      <c r="F56" s="202">
        <v>267</v>
      </c>
      <c r="G56" s="130" t="s">
        <v>267</v>
      </c>
      <c r="H56" s="246">
        <v>24</v>
      </c>
      <c r="I56" s="176"/>
      <c r="J56" s="91"/>
      <c r="K56" s="151">
        <v>7</v>
      </c>
      <c r="L56" s="18"/>
      <c r="M56" s="15"/>
      <c r="N56" s="123">
        <v>26154</v>
      </c>
      <c r="O56" s="84">
        <v>1971</v>
      </c>
      <c r="P56" s="38">
        <f t="shared" si="0"/>
        <v>84.616517535164093</v>
      </c>
      <c r="Q56" s="326">
        <v>1.140625E-2</v>
      </c>
      <c r="R56" s="254">
        <f t="shared" si="1"/>
        <v>134.49215634139858</v>
      </c>
      <c r="S56" s="387">
        <f t="shared" si="2"/>
        <v>219.10867387656268</v>
      </c>
      <c r="T56" s="381" t="str">
        <f t="shared" si="7"/>
        <v>+</v>
      </c>
      <c r="U56" s="255">
        <f t="shared" si="8"/>
        <v>2.5462962962963069E-4</v>
      </c>
      <c r="V56" s="111">
        <f t="shared" si="5"/>
        <v>19088</v>
      </c>
      <c r="W56" s="304" t="str">
        <f t="shared" si="6"/>
        <v>C</v>
      </c>
      <c r="X56" s="331">
        <v>1.1151620370370369E-2</v>
      </c>
      <c r="Y56" s="66"/>
    </row>
    <row r="57" spans="1:25" ht="15" customHeight="1" x14ac:dyDescent="0.2">
      <c r="A57" s="1"/>
      <c r="B57" s="325">
        <v>212</v>
      </c>
      <c r="C57" s="325">
        <v>63</v>
      </c>
      <c r="D57" s="231">
        <v>224</v>
      </c>
      <c r="E57" s="204">
        <v>54</v>
      </c>
      <c r="F57" s="202">
        <v>188</v>
      </c>
      <c r="G57" s="131" t="s">
        <v>176</v>
      </c>
      <c r="H57" s="246">
        <v>31</v>
      </c>
      <c r="I57" s="133"/>
      <c r="J57" s="14"/>
      <c r="K57" s="14"/>
      <c r="L57" s="14"/>
      <c r="M57" s="16">
        <v>35</v>
      </c>
      <c r="N57" s="123">
        <v>16212</v>
      </c>
      <c r="O57" s="201">
        <v>1944</v>
      </c>
      <c r="P57" s="38">
        <f t="shared" si="0"/>
        <v>128.6890980744873</v>
      </c>
      <c r="Q57" s="326">
        <v>1.9100694444444444E-2</v>
      </c>
      <c r="R57" s="254">
        <f t="shared" si="1"/>
        <v>90.301781441106101</v>
      </c>
      <c r="S57" s="387">
        <f t="shared" si="2"/>
        <v>218.99087951559341</v>
      </c>
      <c r="T57" s="381" t="str">
        <f t="shared" si="7"/>
        <v>+</v>
      </c>
      <c r="U57" s="255">
        <f t="shared" si="8"/>
        <v>2.1527777777777951E-4</v>
      </c>
      <c r="V57" s="111">
        <f t="shared" si="5"/>
        <v>29030</v>
      </c>
      <c r="W57" s="304" t="str">
        <f t="shared" si="6"/>
        <v>E</v>
      </c>
      <c r="X57" s="331">
        <v>1.8885416666666665E-2</v>
      </c>
      <c r="Y57" s="66"/>
    </row>
    <row r="58" spans="1:25" ht="15" customHeight="1" x14ac:dyDescent="0.2">
      <c r="A58" s="1"/>
      <c r="B58" s="325">
        <v>149</v>
      </c>
      <c r="C58" s="325">
        <v>73</v>
      </c>
      <c r="D58" s="231">
        <v>145</v>
      </c>
      <c r="E58" s="204">
        <v>55</v>
      </c>
      <c r="F58" s="202">
        <v>119</v>
      </c>
      <c r="G58" s="107" t="s">
        <v>133</v>
      </c>
      <c r="H58" s="246">
        <v>38</v>
      </c>
      <c r="I58" s="109"/>
      <c r="J58" s="16"/>
      <c r="K58" s="16"/>
      <c r="L58" s="16">
        <v>36</v>
      </c>
      <c r="M58" s="16"/>
      <c r="N58" s="123">
        <v>20192</v>
      </c>
      <c r="O58" s="194">
        <v>1955</v>
      </c>
      <c r="P58" s="38">
        <f t="shared" si="0"/>
        <v>111.04588035707567</v>
      </c>
      <c r="Q58" s="326">
        <v>1.6057870370370372E-2</v>
      </c>
      <c r="R58" s="254">
        <f t="shared" si="1"/>
        <v>107.77718691837276</v>
      </c>
      <c r="S58" s="387">
        <f t="shared" si="2"/>
        <v>218.82306727544844</v>
      </c>
      <c r="T58" s="381" t="str">
        <f t="shared" si="7"/>
        <v>-</v>
      </c>
      <c r="U58" s="255">
        <f t="shared" si="8"/>
        <v>1.6666666666666566E-4</v>
      </c>
      <c r="V58" s="111">
        <f t="shared" si="5"/>
        <v>25050</v>
      </c>
      <c r="W58" s="304" t="str">
        <f t="shared" si="6"/>
        <v>D</v>
      </c>
      <c r="X58" s="331">
        <v>1.6224537037037037E-2</v>
      </c>
      <c r="Y58" s="66"/>
    </row>
    <row r="59" spans="1:25" ht="15" customHeight="1" x14ac:dyDescent="0.2">
      <c r="A59" s="1"/>
      <c r="B59" s="325">
        <v>198</v>
      </c>
      <c r="C59" s="325">
        <v>49</v>
      </c>
      <c r="D59" s="231">
        <v>221</v>
      </c>
      <c r="E59" s="204">
        <v>56</v>
      </c>
      <c r="F59" s="202">
        <v>10</v>
      </c>
      <c r="G59" s="107" t="s">
        <v>30</v>
      </c>
      <c r="H59" s="246">
        <v>52</v>
      </c>
      <c r="I59" s="109"/>
      <c r="J59" s="16"/>
      <c r="K59" s="16"/>
      <c r="L59" s="16"/>
      <c r="M59" s="16">
        <v>32</v>
      </c>
      <c r="N59" s="123">
        <v>16368</v>
      </c>
      <c r="O59" s="182">
        <v>1944</v>
      </c>
      <c r="P59" s="38">
        <f t="shared" si="0"/>
        <v>127.9975548674732</v>
      </c>
      <c r="Q59" s="326">
        <v>1.9031250000000003E-2</v>
      </c>
      <c r="R59" s="254">
        <f t="shared" si="1"/>
        <v>90.700611539484171</v>
      </c>
      <c r="S59" s="387">
        <f t="shared" si="2"/>
        <v>218.69816640695737</v>
      </c>
      <c r="T59" s="381" t="str">
        <f t="shared" si="7"/>
        <v>+</v>
      </c>
      <c r="U59" s="255">
        <f t="shared" si="8"/>
        <v>7.6620370370370644E-4</v>
      </c>
      <c r="V59" s="111">
        <f t="shared" si="5"/>
        <v>28874</v>
      </c>
      <c r="W59" s="304" t="str">
        <f t="shared" si="6"/>
        <v>E</v>
      </c>
      <c r="X59" s="331">
        <v>1.8265046296296297E-2</v>
      </c>
      <c r="Y59" s="66"/>
    </row>
    <row r="60" spans="1:25" ht="15" customHeight="1" x14ac:dyDescent="0.2">
      <c r="A60" s="1"/>
      <c r="B60" s="325">
        <v>154</v>
      </c>
      <c r="C60" s="325">
        <v>85</v>
      </c>
      <c r="D60" s="231">
        <v>148</v>
      </c>
      <c r="E60" s="204">
        <v>57</v>
      </c>
      <c r="F60" s="202">
        <v>157</v>
      </c>
      <c r="G60" s="107" t="s">
        <v>223</v>
      </c>
      <c r="H60" s="246">
        <v>34</v>
      </c>
      <c r="I60" s="109"/>
      <c r="J60" s="16"/>
      <c r="K60" s="16"/>
      <c r="L60" s="162">
        <v>39</v>
      </c>
      <c r="M60" s="16"/>
      <c r="N60" s="123">
        <v>20210</v>
      </c>
      <c r="O60" s="193">
        <v>1955</v>
      </c>
      <c r="P60" s="38">
        <f t="shared" si="0"/>
        <v>110.96608691011252</v>
      </c>
      <c r="Q60" s="326">
        <v>1.6135416666666666E-2</v>
      </c>
      <c r="R60" s="254">
        <f t="shared" si="1"/>
        <v>107.33182664185058</v>
      </c>
      <c r="S60" s="387">
        <f t="shared" si="2"/>
        <v>218.29791355196312</v>
      </c>
      <c r="T60" s="381" t="str">
        <f t="shared" si="7"/>
        <v>-</v>
      </c>
      <c r="U60" s="255">
        <f t="shared" si="8"/>
        <v>2.7314814814815083E-4</v>
      </c>
      <c r="V60" s="111">
        <f t="shared" si="5"/>
        <v>25032</v>
      </c>
      <c r="W60" s="304" t="str">
        <f t="shared" si="6"/>
        <v>D</v>
      </c>
      <c r="X60" s="331">
        <v>1.6408564814814817E-2</v>
      </c>
      <c r="Y60" s="66"/>
    </row>
    <row r="61" spans="1:25" ht="15" customHeight="1" x14ac:dyDescent="0.2">
      <c r="A61" s="1"/>
      <c r="B61" s="325"/>
      <c r="C61" s="325"/>
      <c r="D61" s="231">
        <v>43</v>
      </c>
      <c r="E61" s="204">
        <v>58</v>
      </c>
      <c r="F61" s="202">
        <v>216</v>
      </c>
      <c r="G61" s="131" t="s">
        <v>192</v>
      </c>
      <c r="H61" s="246">
        <v>28</v>
      </c>
      <c r="I61" s="135"/>
      <c r="J61" s="91"/>
      <c r="K61" s="151">
        <v>17</v>
      </c>
      <c r="L61" s="84"/>
      <c r="M61" s="84"/>
      <c r="N61" s="123">
        <v>25221</v>
      </c>
      <c r="O61" s="192">
        <v>1969</v>
      </c>
      <c r="P61" s="38">
        <f t="shared" si="0"/>
        <v>88.752477869421639</v>
      </c>
      <c r="Q61" s="326">
        <v>1.2297453703703705E-2</v>
      </c>
      <c r="R61" s="254">
        <f t="shared" si="1"/>
        <v>129.37383674554638</v>
      </c>
      <c r="S61" s="387">
        <f t="shared" si="2"/>
        <v>218.12631461496801</v>
      </c>
      <c r="T61" s="381"/>
      <c r="U61" s="255"/>
      <c r="V61" s="111">
        <f t="shared" si="5"/>
        <v>20021</v>
      </c>
      <c r="W61" s="304" t="str">
        <f t="shared" si="6"/>
        <v>C</v>
      </c>
      <c r="X61" s="331"/>
      <c r="Y61" s="66"/>
    </row>
    <row r="62" spans="1:25" ht="15" customHeight="1" x14ac:dyDescent="0.2">
      <c r="A62" s="1"/>
      <c r="B62" s="325">
        <v>118</v>
      </c>
      <c r="C62" s="325">
        <v>46</v>
      </c>
      <c r="D62" s="231">
        <v>150</v>
      </c>
      <c r="E62" s="204">
        <v>59</v>
      </c>
      <c r="F62" s="202">
        <v>146</v>
      </c>
      <c r="G62" s="107" t="s">
        <v>146</v>
      </c>
      <c r="H62" s="246">
        <v>35</v>
      </c>
      <c r="I62" s="96"/>
      <c r="J62" s="88"/>
      <c r="K62" s="88"/>
      <c r="L62" s="162">
        <v>41</v>
      </c>
      <c r="M62" s="88"/>
      <c r="N62" s="123">
        <v>20270</v>
      </c>
      <c r="O62" s="193">
        <v>1955</v>
      </c>
      <c r="P62" s="38">
        <f t="shared" si="0"/>
        <v>110.70010875356861</v>
      </c>
      <c r="Q62" s="326">
        <v>1.6179398148148148E-2</v>
      </c>
      <c r="R62" s="254">
        <f t="shared" si="1"/>
        <v>107.07923424621112</v>
      </c>
      <c r="S62" s="387">
        <f t="shared" si="2"/>
        <v>217.77934299977971</v>
      </c>
      <c r="T62" s="381" t="str">
        <f t="shared" ref="T62:T90" si="9">IF(X62&lt;Q62,"+","-")</f>
        <v>+</v>
      </c>
      <c r="U62" s="255">
        <f t="shared" ref="U62:U90" si="10">IF(X62&gt;Q62,X62-Q62,Q62-X62)</f>
        <v>9.9074074074073995E-4</v>
      </c>
      <c r="V62" s="111">
        <f t="shared" si="5"/>
        <v>24972</v>
      </c>
      <c r="W62" s="304" t="str">
        <f t="shared" si="6"/>
        <v>D</v>
      </c>
      <c r="X62" s="331">
        <v>1.5188657407407408E-2</v>
      </c>
      <c r="Y62" s="66"/>
    </row>
    <row r="63" spans="1:25" ht="15" customHeight="1" x14ac:dyDescent="0.2">
      <c r="A63" s="1"/>
      <c r="B63" s="325">
        <v>134</v>
      </c>
      <c r="C63" s="325">
        <v>74</v>
      </c>
      <c r="D63" s="231">
        <v>135</v>
      </c>
      <c r="E63" s="204">
        <v>60</v>
      </c>
      <c r="F63" s="202">
        <v>51</v>
      </c>
      <c r="G63" s="107" t="s">
        <v>57</v>
      </c>
      <c r="H63" s="246">
        <v>45</v>
      </c>
      <c r="I63" s="109"/>
      <c r="J63" s="16"/>
      <c r="K63" s="16"/>
      <c r="L63" s="162">
        <v>31</v>
      </c>
      <c r="M63" s="16"/>
      <c r="N63" s="123">
        <v>20813</v>
      </c>
      <c r="O63" s="182">
        <v>1956</v>
      </c>
      <c r="P63" s="38">
        <f t="shared" si="0"/>
        <v>108.29300643684638</v>
      </c>
      <c r="Q63" s="326">
        <v>1.5773148148148151E-2</v>
      </c>
      <c r="R63" s="254">
        <f t="shared" si="1"/>
        <v>109.41239032172294</v>
      </c>
      <c r="S63" s="387">
        <f t="shared" si="2"/>
        <v>217.70539675856932</v>
      </c>
      <c r="T63" s="381" t="str">
        <f t="shared" si="9"/>
        <v>-</v>
      </c>
      <c r="U63" s="255">
        <f t="shared" si="10"/>
        <v>2.3148148148147141E-5</v>
      </c>
      <c r="V63" s="111">
        <f t="shared" si="5"/>
        <v>24429</v>
      </c>
      <c r="W63" s="304" t="str">
        <f t="shared" si="6"/>
        <v>D</v>
      </c>
      <c r="X63" s="331">
        <v>1.5796296296296298E-2</v>
      </c>
      <c r="Y63" s="66"/>
    </row>
    <row r="64" spans="1:25" ht="15" customHeight="1" x14ac:dyDescent="0.2">
      <c r="A64" s="1"/>
      <c r="B64" s="325">
        <v>84</v>
      </c>
      <c r="C64" s="325">
        <v>70</v>
      </c>
      <c r="D64" s="231">
        <v>88</v>
      </c>
      <c r="E64" s="204">
        <v>61</v>
      </c>
      <c r="F64" s="202">
        <v>150</v>
      </c>
      <c r="G64" s="107" t="s">
        <v>155</v>
      </c>
      <c r="H64" s="246">
        <v>35</v>
      </c>
      <c r="I64" s="109"/>
      <c r="J64" s="16"/>
      <c r="K64" s="174"/>
      <c r="L64" s="16">
        <v>16</v>
      </c>
      <c r="M64" s="16"/>
      <c r="N64" s="123">
        <v>23112</v>
      </c>
      <c r="O64" s="182">
        <v>1963</v>
      </c>
      <c r="P64" s="38">
        <f t="shared" si="0"/>
        <v>98.101610071939518</v>
      </c>
      <c r="Q64" s="326">
        <v>1.4021990740740739E-2</v>
      </c>
      <c r="R64" s="254">
        <f t="shared" si="1"/>
        <v>119.46955596915714</v>
      </c>
      <c r="S64" s="387">
        <f t="shared" si="2"/>
        <v>217.57116604109666</v>
      </c>
      <c r="T64" s="381" t="str">
        <f t="shared" si="9"/>
        <v>+</v>
      </c>
      <c r="U64" s="255">
        <f t="shared" si="10"/>
        <v>6.4814814814812688E-5</v>
      </c>
      <c r="V64" s="111">
        <f t="shared" si="5"/>
        <v>22130</v>
      </c>
      <c r="W64" s="304" t="str">
        <f t="shared" si="6"/>
        <v>D</v>
      </c>
      <c r="X64" s="331">
        <v>1.3957175925925927E-2</v>
      </c>
      <c r="Y64" s="66"/>
    </row>
    <row r="65" spans="1:25" ht="15" customHeight="1" x14ac:dyDescent="0.2">
      <c r="A65" s="1"/>
      <c r="B65" s="325">
        <v>151</v>
      </c>
      <c r="C65" s="325">
        <v>87</v>
      </c>
      <c r="D65" s="231">
        <v>146</v>
      </c>
      <c r="E65" s="204">
        <v>62</v>
      </c>
      <c r="F65" s="202">
        <v>158</v>
      </c>
      <c r="G65" s="107" t="s">
        <v>219</v>
      </c>
      <c r="H65" s="246">
        <v>34</v>
      </c>
      <c r="I65" s="109"/>
      <c r="J65" s="16"/>
      <c r="K65" s="16"/>
      <c r="L65" s="162">
        <v>37</v>
      </c>
      <c r="M65" s="16"/>
      <c r="N65" s="123">
        <v>20435</v>
      </c>
      <c r="O65" s="194">
        <v>1955</v>
      </c>
      <c r="P65" s="38">
        <f t="shared" si="0"/>
        <v>109.96866882307292</v>
      </c>
      <c r="Q65" s="326">
        <v>1.6091435185185184E-2</v>
      </c>
      <c r="R65" s="254">
        <f t="shared" si="1"/>
        <v>107.58441903749004</v>
      </c>
      <c r="S65" s="387">
        <f t="shared" si="2"/>
        <v>217.55308786056295</v>
      </c>
      <c r="T65" s="381" t="str">
        <f t="shared" si="9"/>
        <v>-</v>
      </c>
      <c r="U65" s="255">
        <f t="shared" si="10"/>
        <v>1.8055555555555533E-4</v>
      </c>
      <c r="V65" s="111">
        <f t="shared" si="5"/>
        <v>24807</v>
      </c>
      <c r="W65" s="304" t="str">
        <f t="shared" si="6"/>
        <v>D</v>
      </c>
      <c r="X65" s="331">
        <v>1.627199074074074E-2</v>
      </c>
      <c r="Y65" s="66"/>
    </row>
    <row r="66" spans="1:25" ht="15" customHeight="1" x14ac:dyDescent="0.2">
      <c r="A66" s="1"/>
      <c r="B66" s="325">
        <v>5</v>
      </c>
      <c r="C66" s="325">
        <v>86</v>
      </c>
      <c r="D66" s="231">
        <v>4</v>
      </c>
      <c r="E66" s="204">
        <v>63</v>
      </c>
      <c r="F66" s="202">
        <v>294</v>
      </c>
      <c r="G66" s="130" t="s">
        <v>310</v>
      </c>
      <c r="H66" s="246">
        <v>22</v>
      </c>
      <c r="I66" s="132"/>
      <c r="J66" s="91">
        <v>4</v>
      </c>
      <c r="K66" s="174"/>
      <c r="L66" s="174"/>
      <c r="M66" s="174"/>
      <c r="N66" s="123">
        <v>27967</v>
      </c>
      <c r="O66" s="252">
        <v>1976</v>
      </c>
      <c r="P66" s="38">
        <f t="shared" si="0"/>
        <v>76.57954423826277</v>
      </c>
      <c r="Q66" s="326">
        <v>1.0361111111111111E-2</v>
      </c>
      <c r="R66" s="254">
        <f t="shared" si="1"/>
        <v>140.49454932198884</v>
      </c>
      <c r="S66" s="387">
        <f t="shared" si="2"/>
        <v>217.07409356025161</v>
      </c>
      <c r="T66" s="381" t="str">
        <f t="shared" si="9"/>
        <v>-</v>
      </c>
      <c r="U66" s="255">
        <f t="shared" si="10"/>
        <v>2.2337962962963066E-4</v>
      </c>
      <c r="V66" s="111">
        <f t="shared" si="5"/>
        <v>17275</v>
      </c>
      <c r="W66" s="304" t="str">
        <f t="shared" si="6"/>
        <v>B</v>
      </c>
      <c r="X66" s="331">
        <v>1.0584490740740742E-2</v>
      </c>
      <c r="Y66" s="66"/>
    </row>
    <row r="67" spans="1:25" ht="15" customHeight="1" x14ac:dyDescent="0.2">
      <c r="A67" s="1"/>
      <c r="B67" s="325">
        <v>103</v>
      </c>
      <c r="C67" s="325">
        <v>94</v>
      </c>
      <c r="D67" s="231">
        <v>95</v>
      </c>
      <c r="E67" s="204">
        <v>64</v>
      </c>
      <c r="F67" s="202">
        <v>181</v>
      </c>
      <c r="G67" s="131" t="s">
        <v>172</v>
      </c>
      <c r="H67" s="246">
        <v>32</v>
      </c>
      <c r="I67" s="114"/>
      <c r="J67" s="17"/>
      <c r="K67" s="150"/>
      <c r="L67" s="16">
        <v>18</v>
      </c>
      <c r="M67" s="17"/>
      <c r="N67" s="123">
        <v>22919</v>
      </c>
      <c r="O67" s="68">
        <v>1962</v>
      </c>
      <c r="P67" s="38">
        <f t="shared" si="0"/>
        <v>98.95717314215571</v>
      </c>
      <c r="Q67" s="326">
        <v>1.4263888888888888E-2</v>
      </c>
      <c r="R67" s="254">
        <f t="shared" si="1"/>
        <v>118.08029779314013</v>
      </c>
      <c r="S67" s="387">
        <f t="shared" si="2"/>
        <v>217.03747093529586</v>
      </c>
      <c r="T67" s="381" t="str">
        <f t="shared" si="9"/>
        <v>-</v>
      </c>
      <c r="U67" s="255">
        <f t="shared" si="10"/>
        <v>2.7546296296296346E-4</v>
      </c>
      <c r="V67" s="111">
        <f t="shared" si="5"/>
        <v>22323</v>
      </c>
      <c r="W67" s="304" t="str">
        <f t="shared" si="6"/>
        <v>D</v>
      </c>
      <c r="X67" s="331">
        <v>1.4539351851851852E-2</v>
      </c>
      <c r="Y67" s="66"/>
    </row>
    <row r="68" spans="1:25" ht="15" customHeight="1" x14ac:dyDescent="0.2">
      <c r="A68" s="1"/>
      <c r="B68" s="325">
        <v>144</v>
      </c>
      <c r="C68" s="325">
        <v>44</v>
      </c>
      <c r="D68" s="231">
        <v>175</v>
      </c>
      <c r="E68" s="204">
        <v>65</v>
      </c>
      <c r="F68" s="202">
        <v>64</v>
      </c>
      <c r="G68" s="107" t="s">
        <v>84</v>
      </c>
      <c r="H68" s="246">
        <v>42</v>
      </c>
      <c r="I68" s="114"/>
      <c r="J68" s="17"/>
      <c r="K68" s="17"/>
      <c r="L68" s="162"/>
      <c r="M68" s="16">
        <v>14</v>
      </c>
      <c r="N68" s="123">
        <v>18986</v>
      </c>
      <c r="O68" s="182">
        <v>1951</v>
      </c>
      <c r="P68" s="38">
        <f t="shared" ref="P68:P131" si="11">V68/V$310*100</f>
        <v>116.39204130360794</v>
      </c>
      <c r="Q68" s="326">
        <v>1.7310185185185185E-2</v>
      </c>
      <c r="R68" s="254">
        <f t="shared" ref="R68:R131" si="12">200-Q68/Q$310*100</f>
        <v>100.58495081095454</v>
      </c>
      <c r="S68" s="387">
        <f t="shared" ref="S68:S131" si="13">P68+R68</f>
        <v>216.97699211456248</v>
      </c>
      <c r="T68" s="381" t="str">
        <f t="shared" si="9"/>
        <v>+</v>
      </c>
      <c r="U68" s="255">
        <f t="shared" si="10"/>
        <v>1.1701388888888907E-3</v>
      </c>
      <c r="V68" s="111">
        <f t="shared" ref="V68:V131" si="14">G$2-N68</f>
        <v>26256</v>
      </c>
      <c r="W68" s="304" t="str">
        <f t="shared" ref="W68:W131" si="15">IF(O68&lt;=1953,"E",IF(O68&lt;=1963,"D",IF(O68&lt;=1973,"C",IF(O68&lt;=1983,"B","A"))))</f>
        <v>E</v>
      </c>
      <c r="X68" s="331">
        <v>1.6140046296296295E-2</v>
      </c>
      <c r="Y68" s="66"/>
    </row>
    <row r="69" spans="1:25" ht="15" customHeight="1" x14ac:dyDescent="0.2">
      <c r="A69" s="1"/>
      <c r="B69" s="325">
        <v>34</v>
      </c>
      <c r="C69" s="325">
        <v>72</v>
      </c>
      <c r="D69" s="231">
        <v>45</v>
      </c>
      <c r="E69" s="204">
        <v>66</v>
      </c>
      <c r="F69" s="202">
        <v>206</v>
      </c>
      <c r="G69" s="131" t="s">
        <v>193</v>
      </c>
      <c r="H69" s="246">
        <v>29</v>
      </c>
      <c r="I69" s="135"/>
      <c r="J69" s="91"/>
      <c r="K69" s="91">
        <v>18</v>
      </c>
      <c r="L69" s="84"/>
      <c r="M69" s="84"/>
      <c r="N69" s="123">
        <v>25281</v>
      </c>
      <c r="O69" s="192">
        <v>1969</v>
      </c>
      <c r="P69" s="38">
        <f t="shared" si="11"/>
        <v>88.486499712877759</v>
      </c>
      <c r="Q69" s="326">
        <v>1.2466435185185186E-2</v>
      </c>
      <c r="R69" s="254">
        <f t="shared" si="12"/>
        <v>128.40335017282638</v>
      </c>
      <c r="S69" s="387">
        <f t="shared" si="13"/>
        <v>216.88984988570414</v>
      </c>
      <c r="T69" s="381" t="str">
        <f t="shared" si="9"/>
        <v>+</v>
      </c>
      <c r="U69" s="255">
        <f t="shared" si="10"/>
        <v>9.9537037037038603E-5</v>
      </c>
      <c r="V69" s="111">
        <f t="shared" si="14"/>
        <v>19961</v>
      </c>
      <c r="W69" s="304" t="str">
        <f t="shared" si="15"/>
        <v>C</v>
      </c>
      <c r="X69" s="331">
        <v>1.2366898148148148E-2</v>
      </c>
      <c r="Y69" s="66"/>
    </row>
    <row r="70" spans="1:25" ht="15" customHeight="1" x14ac:dyDescent="0.2">
      <c r="A70" s="1"/>
      <c r="B70" s="325">
        <v>147</v>
      </c>
      <c r="C70" s="325">
        <v>77</v>
      </c>
      <c r="D70" s="231">
        <v>153</v>
      </c>
      <c r="E70" s="204">
        <v>67</v>
      </c>
      <c r="F70" s="202">
        <v>102</v>
      </c>
      <c r="G70" s="107" t="s">
        <v>105</v>
      </c>
      <c r="H70" s="246">
        <v>39</v>
      </c>
      <c r="I70" s="109"/>
      <c r="J70" s="16"/>
      <c r="K70" s="16"/>
      <c r="L70" s="16">
        <v>42</v>
      </c>
      <c r="M70" s="16"/>
      <c r="N70" s="123">
        <v>20321</v>
      </c>
      <c r="O70" s="194">
        <v>1955</v>
      </c>
      <c r="P70" s="38">
        <f t="shared" si="11"/>
        <v>110.47402732050631</v>
      </c>
      <c r="Q70" s="326">
        <v>1.6307870370370372E-2</v>
      </c>
      <c r="R70" s="254">
        <f t="shared" si="12"/>
        <v>106.34139856421164</v>
      </c>
      <c r="S70" s="387">
        <f t="shared" si="13"/>
        <v>216.81542588471797</v>
      </c>
      <c r="T70" s="381" t="str">
        <f t="shared" si="9"/>
        <v>+</v>
      </c>
      <c r="U70" s="255">
        <f t="shared" si="10"/>
        <v>1.0416666666666907E-4</v>
      </c>
      <c r="V70" s="111">
        <f t="shared" si="14"/>
        <v>24921</v>
      </c>
      <c r="W70" s="304" t="str">
        <f t="shared" si="15"/>
        <v>D</v>
      </c>
      <c r="X70" s="331">
        <v>1.6203703703703703E-2</v>
      </c>
      <c r="Y70" s="66"/>
    </row>
    <row r="71" spans="1:25" ht="15" customHeight="1" x14ac:dyDescent="0.2">
      <c r="A71" s="1"/>
      <c r="B71" s="325">
        <v>56</v>
      </c>
      <c r="C71" s="325">
        <v>89</v>
      </c>
      <c r="D71" s="231">
        <v>60</v>
      </c>
      <c r="E71" s="204">
        <v>68</v>
      </c>
      <c r="F71" s="202">
        <v>227</v>
      </c>
      <c r="G71" s="130" t="s">
        <v>239</v>
      </c>
      <c r="H71" s="246">
        <v>27</v>
      </c>
      <c r="I71" s="132"/>
      <c r="J71" s="91"/>
      <c r="K71" s="91">
        <v>26</v>
      </c>
      <c r="L71" s="91"/>
      <c r="M71" s="91"/>
      <c r="N71" s="123">
        <v>24631</v>
      </c>
      <c r="O71" s="192">
        <v>1967</v>
      </c>
      <c r="P71" s="38">
        <f t="shared" si="11"/>
        <v>91.367929742103271</v>
      </c>
      <c r="Q71" s="326">
        <v>1.2988425925925926E-2</v>
      </c>
      <c r="R71" s="254">
        <f t="shared" si="12"/>
        <v>125.4054772666844</v>
      </c>
      <c r="S71" s="387">
        <f t="shared" si="13"/>
        <v>216.77340700878767</v>
      </c>
      <c r="T71" s="381" t="str">
        <f t="shared" si="9"/>
        <v>-</v>
      </c>
      <c r="U71" s="255">
        <f t="shared" si="10"/>
        <v>1.6898148148148176E-4</v>
      </c>
      <c r="V71" s="111">
        <f t="shared" si="14"/>
        <v>20611</v>
      </c>
      <c r="W71" s="304" t="str">
        <f t="shared" si="15"/>
        <v>C</v>
      </c>
      <c r="X71" s="331">
        <v>1.3157407407407408E-2</v>
      </c>
      <c r="Y71" s="66"/>
    </row>
    <row r="72" spans="1:25" ht="15" customHeight="1" x14ac:dyDescent="0.2">
      <c r="A72" s="1"/>
      <c r="B72" s="325">
        <v>201</v>
      </c>
      <c r="C72" s="325">
        <v>128</v>
      </c>
      <c r="D72" s="231">
        <v>179</v>
      </c>
      <c r="E72" s="204">
        <v>69</v>
      </c>
      <c r="F72" s="202">
        <v>195</v>
      </c>
      <c r="G72" s="131" t="s">
        <v>181</v>
      </c>
      <c r="H72" s="246">
        <v>30</v>
      </c>
      <c r="I72" s="134"/>
      <c r="J72" s="71"/>
      <c r="K72" s="71"/>
      <c r="L72" s="162"/>
      <c r="M72" s="16">
        <v>16</v>
      </c>
      <c r="N72" s="123">
        <v>18862</v>
      </c>
      <c r="O72" s="193">
        <v>1951</v>
      </c>
      <c r="P72" s="38">
        <f t="shared" si="11"/>
        <v>116.94172949379866</v>
      </c>
      <c r="Q72" s="326">
        <v>1.7443287037037038E-2</v>
      </c>
      <c r="R72" s="254">
        <f t="shared" si="12"/>
        <v>99.820526455729848</v>
      </c>
      <c r="S72" s="387">
        <f t="shared" si="13"/>
        <v>216.76225594952851</v>
      </c>
      <c r="T72" s="381" t="str">
        <f t="shared" si="9"/>
        <v>-</v>
      </c>
      <c r="U72" s="255">
        <f t="shared" si="10"/>
        <v>1.0324074074074055E-3</v>
      </c>
      <c r="V72" s="111">
        <f t="shared" si="14"/>
        <v>26380</v>
      </c>
      <c r="W72" s="304" t="str">
        <f t="shared" si="15"/>
        <v>E</v>
      </c>
      <c r="X72" s="331">
        <v>1.8475694444444444E-2</v>
      </c>
      <c r="Y72" s="66"/>
    </row>
    <row r="73" spans="1:25" ht="15" customHeight="1" x14ac:dyDescent="0.2">
      <c r="A73" s="1"/>
      <c r="B73" s="325">
        <v>158</v>
      </c>
      <c r="C73" s="325">
        <v>103</v>
      </c>
      <c r="D73" s="231">
        <v>149</v>
      </c>
      <c r="E73" s="204">
        <v>70</v>
      </c>
      <c r="F73" s="202">
        <v>90</v>
      </c>
      <c r="G73" s="107" t="s">
        <v>106</v>
      </c>
      <c r="H73" s="246">
        <v>40</v>
      </c>
      <c r="I73" s="109"/>
      <c r="J73" s="16"/>
      <c r="K73" s="16"/>
      <c r="L73" s="16">
        <v>40</v>
      </c>
      <c r="M73" s="16"/>
      <c r="N73" s="123">
        <v>20517</v>
      </c>
      <c r="O73" s="194">
        <v>1956</v>
      </c>
      <c r="P73" s="38">
        <f t="shared" si="11"/>
        <v>109.60516534246293</v>
      </c>
      <c r="Q73" s="326">
        <v>1.6173611111111111E-2</v>
      </c>
      <c r="R73" s="254">
        <f t="shared" si="12"/>
        <v>107.11247008774262</v>
      </c>
      <c r="S73" s="387">
        <f t="shared" si="13"/>
        <v>216.71763543020555</v>
      </c>
      <c r="T73" s="381" t="str">
        <f t="shared" si="9"/>
        <v>-</v>
      </c>
      <c r="U73" s="255">
        <f t="shared" si="10"/>
        <v>4.3981481481481302E-4</v>
      </c>
      <c r="V73" s="111">
        <f t="shared" si="14"/>
        <v>24725</v>
      </c>
      <c r="W73" s="304" t="str">
        <f t="shared" si="15"/>
        <v>D</v>
      </c>
      <c r="X73" s="331">
        <v>1.6613425925925924E-2</v>
      </c>
      <c r="Y73" s="66"/>
    </row>
    <row r="74" spans="1:25" ht="15" customHeight="1" x14ac:dyDescent="0.2">
      <c r="A74" s="1"/>
      <c r="B74" s="325">
        <v>19</v>
      </c>
      <c r="C74" s="325">
        <v>69</v>
      </c>
      <c r="D74" s="231">
        <v>30</v>
      </c>
      <c r="E74" s="204">
        <v>71</v>
      </c>
      <c r="F74" s="202">
        <v>229</v>
      </c>
      <c r="G74" s="131" t="s">
        <v>230</v>
      </c>
      <c r="H74" s="246">
        <v>27</v>
      </c>
      <c r="I74" s="132"/>
      <c r="J74" s="17"/>
      <c r="K74" s="91">
        <v>12</v>
      </c>
      <c r="L74" s="91"/>
      <c r="M74" s="91"/>
      <c r="N74" s="123">
        <v>26079</v>
      </c>
      <c r="O74" s="192">
        <v>1971</v>
      </c>
      <c r="P74" s="38">
        <f t="shared" si="11"/>
        <v>84.948990230843975</v>
      </c>
      <c r="Q74" s="326">
        <v>1.1886574074074075E-2</v>
      </c>
      <c r="R74" s="254">
        <f t="shared" si="12"/>
        <v>131.73358149428344</v>
      </c>
      <c r="S74" s="387">
        <f t="shared" si="13"/>
        <v>216.68257172512742</v>
      </c>
      <c r="T74" s="381" t="str">
        <f t="shared" si="9"/>
        <v>+</v>
      </c>
      <c r="U74" s="255">
        <f t="shared" si="10"/>
        <v>1.9212962962963064E-4</v>
      </c>
      <c r="V74" s="111">
        <f t="shared" si="14"/>
        <v>19163</v>
      </c>
      <c r="W74" s="304" t="str">
        <f t="shared" si="15"/>
        <v>C</v>
      </c>
      <c r="X74" s="331">
        <v>1.1694444444444445E-2</v>
      </c>
      <c r="Y74" s="66"/>
    </row>
    <row r="75" spans="1:25" ht="15" customHeight="1" x14ac:dyDescent="0.2">
      <c r="A75" s="1"/>
      <c r="B75" s="325">
        <v>128</v>
      </c>
      <c r="C75" s="325">
        <v>83</v>
      </c>
      <c r="D75" s="231">
        <v>124</v>
      </c>
      <c r="E75" s="204">
        <v>72</v>
      </c>
      <c r="F75" s="202">
        <v>121</v>
      </c>
      <c r="G75" s="107" t="s">
        <v>136</v>
      </c>
      <c r="H75" s="246">
        <v>38</v>
      </c>
      <c r="I75" s="109"/>
      <c r="J75" s="16"/>
      <c r="K75" s="17"/>
      <c r="L75" s="162">
        <v>27</v>
      </c>
      <c r="M75" s="16"/>
      <c r="N75" s="123">
        <v>21453</v>
      </c>
      <c r="O75" s="194">
        <v>1958</v>
      </c>
      <c r="P75" s="38">
        <f t="shared" si="11"/>
        <v>105.45590610037819</v>
      </c>
      <c r="Q75" s="326">
        <v>1.5466435185185187E-2</v>
      </c>
      <c r="R75" s="254">
        <f t="shared" si="12"/>
        <v>111.17388992289284</v>
      </c>
      <c r="S75" s="387">
        <f t="shared" si="13"/>
        <v>216.62979602327101</v>
      </c>
      <c r="T75" s="381" t="str">
        <f t="shared" si="9"/>
        <v>+</v>
      </c>
      <c r="U75" s="255">
        <f t="shared" si="10"/>
        <v>2.3148148148148875E-5</v>
      </c>
      <c r="V75" s="111">
        <f t="shared" si="14"/>
        <v>23789</v>
      </c>
      <c r="W75" s="304" t="str">
        <f t="shared" si="15"/>
        <v>D</v>
      </c>
      <c r="X75" s="331">
        <v>1.5443287037037038E-2</v>
      </c>
      <c r="Y75" s="66"/>
    </row>
    <row r="76" spans="1:25" ht="15" customHeight="1" x14ac:dyDescent="0.2">
      <c r="A76" s="1"/>
      <c r="B76" s="325">
        <v>15</v>
      </c>
      <c r="C76" s="325">
        <v>76</v>
      </c>
      <c r="D76" s="231">
        <v>16</v>
      </c>
      <c r="E76" s="204">
        <v>73</v>
      </c>
      <c r="F76" s="202">
        <v>293</v>
      </c>
      <c r="G76" s="130" t="s">
        <v>309</v>
      </c>
      <c r="H76" s="246">
        <v>22</v>
      </c>
      <c r="I76" s="132"/>
      <c r="J76" s="17"/>
      <c r="K76" s="91">
        <v>6</v>
      </c>
      <c r="L76" s="174"/>
      <c r="M76" s="174"/>
      <c r="N76" s="123">
        <v>26879</v>
      </c>
      <c r="O76" s="252">
        <v>1973</v>
      </c>
      <c r="P76" s="38">
        <f t="shared" si="11"/>
        <v>81.402614810258711</v>
      </c>
      <c r="Q76" s="326">
        <v>1.130324074074074E-2</v>
      </c>
      <c r="R76" s="254">
        <f t="shared" si="12"/>
        <v>135.08375432065941</v>
      </c>
      <c r="S76" s="387">
        <f t="shared" si="13"/>
        <v>216.48636913091812</v>
      </c>
      <c r="T76" s="381" t="str">
        <f t="shared" si="9"/>
        <v>+</v>
      </c>
      <c r="U76" s="255">
        <f t="shared" si="10"/>
        <v>5.5555555555555219E-5</v>
      </c>
      <c r="V76" s="111">
        <f t="shared" si="14"/>
        <v>18363</v>
      </c>
      <c r="W76" s="304" t="str">
        <f t="shared" si="15"/>
        <v>C</v>
      </c>
      <c r="X76" s="331">
        <v>1.1247685185185185E-2</v>
      </c>
      <c r="Y76" s="66"/>
    </row>
    <row r="77" spans="1:25" ht="15" customHeight="1" x14ac:dyDescent="0.2">
      <c r="A77" s="1"/>
      <c r="B77" s="325">
        <v>7</v>
      </c>
      <c r="C77" s="325">
        <v>66</v>
      </c>
      <c r="D77" s="231">
        <v>10</v>
      </c>
      <c r="E77" s="204">
        <v>74</v>
      </c>
      <c r="F77" s="202">
        <v>246</v>
      </c>
      <c r="G77" s="130" t="s">
        <v>262</v>
      </c>
      <c r="H77" s="246">
        <v>26</v>
      </c>
      <c r="I77" s="132"/>
      <c r="J77" s="17">
        <v>7</v>
      </c>
      <c r="K77" s="91"/>
      <c r="L77" s="91"/>
      <c r="M77" s="91"/>
      <c r="N77" s="123">
        <v>27307</v>
      </c>
      <c r="O77" s="192">
        <v>1974</v>
      </c>
      <c r="P77" s="38">
        <f t="shared" si="11"/>
        <v>79.505303960245598</v>
      </c>
      <c r="Q77" s="326">
        <v>1.0995370370370371E-2</v>
      </c>
      <c r="R77" s="254">
        <f t="shared" si="12"/>
        <v>136.85190109013561</v>
      </c>
      <c r="S77" s="387">
        <f t="shared" si="13"/>
        <v>216.3572050503812</v>
      </c>
      <c r="T77" s="381" t="str">
        <f t="shared" si="9"/>
        <v>+</v>
      </c>
      <c r="U77" s="255">
        <f t="shared" si="10"/>
        <v>3.7037037037036986E-4</v>
      </c>
      <c r="V77" s="111">
        <f t="shared" si="14"/>
        <v>17935</v>
      </c>
      <c r="W77" s="304" t="str">
        <f t="shared" si="15"/>
        <v>B</v>
      </c>
      <c r="X77" s="331">
        <v>1.0625000000000001E-2</v>
      </c>
      <c r="Y77" s="66"/>
    </row>
    <row r="78" spans="1:25" ht="15" customHeight="1" x14ac:dyDescent="0.2">
      <c r="A78" s="1"/>
      <c r="B78" s="325">
        <v>11</v>
      </c>
      <c r="C78" s="325">
        <v>65</v>
      </c>
      <c r="D78" s="231">
        <v>18</v>
      </c>
      <c r="E78" s="204">
        <v>75</v>
      </c>
      <c r="F78" s="202">
        <v>218</v>
      </c>
      <c r="G78" s="131" t="s">
        <v>203</v>
      </c>
      <c r="H78" s="246">
        <v>28</v>
      </c>
      <c r="I78" s="132"/>
      <c r="J78" s="174"/>
      <c r="K78" s="91">
        <v>8</v>
      </c>
      <c r="L78" s="91"/>
      <c r="M78" s="91"/>
      <c r="N78" s="123">
        <v>26764</v>
      </c>
      <c r="O78" s="192">
        <v>1973</v>
      </c>
      <c r="P78" s="38">
        <f t="shared" si="11"/>
        <v>81.912406276967843</v>
      </c>
      <c r="Q78" s="326">
        <v>1.1449074074074075E-2</v>
      </c>
      <c r="R78" s="254">
        <f t="shared" si="12"/>
        <v>134.2462111140654</v>
      </c>
      <c r="S78" s="387">
        <f t="shared" si="13"/>
        <v>216.15861739103326</v>
      </c>
      <c r="T78" s="381" t="str">
        <f t="shared" si="9"/>
        <v>+</v>
      </c>
      <c r="U78" s="255">
        <f t="shared" si="10"/>
        <v>4.3055555555555729E-4</v>
      </c>
      <c r="V78" s="111">
        <f t="shared" si="14"/>
        <v>18478</v>
      </c>
      <c r="W78" s="304" t="str">
        <f t="shared" si="15"/>
        <v>C</v>
      </c>
      <c r="X78" s="331">
        <v>1.1018518518518518E-2</v>
      </c>
      <c r="Y78" s="66"/>
    </row>
    <row r="79" spans="1:25" ht="15" customHeight="1" x14ac:dyDescent="0.2">
      <c r="A79" s="1"/>
      <c r="B79" s="325">
        <v>28</v>
      </c>
      <c r="C79" s="325">
        <v>82</v>
      </c>
      <c r="D79" s="231">
        <v>36</v>
      </c>
      <c r="E79" s="204">
        <v>76</v>
      </c>
      <c r="F79" s="202">
        <v>165</v>
      </c>
      <c r="G79" s="107" t="s">
        <v>160</v>
      </c>
      <c r="H79" s="246">
        <v>34</v>
      </c>
      <c r="I79" s="109"/>
      <c r="J79" s="91"/>
      <c r="K79" s="151">
        <v>13</v>
      </c>
      <c r="L79" s="16"/>
      <c r="M79" s="16"/>
      <c r="N79" s="123">
        <v>25777</v>
      </c>
      <c r="O79" s="17">
        <v>1970</v>
      </c>
      <c r="P79" s="38">
        <f t="shared" si="11"/>
        <v>86.287746952114901</v>
      </c>
      <c r="Q79" s="326">
        <v>1.2222222222222223E-2</v>
      </c>
      <c r="R79" s="254">
        <f t="shared" si="12"/>
        <v>129.805902685456</v>
      </c>
      <c r="S79" s="387">
        <f t="shared" si="13"/>
        <v>216.09364963757091</v>
      </c>
      <c r="T79" s="381" t="str">
        <f t="shared" si="9"/>
        <v>+</v>
      </c>
      <c r="U79" s="255">
        <f t="shared" si="10"/>
        <v>5.5555555555556954E-5</v>
      </c>
      <c r="V79" s="111">
        <f t="shared" si="14"/>
        <v>19465</v>
      </c>
      <c r="W79" s="304" t="str">
        <f t="shared" si="15"/>
        <v>C</v>
      </c>
      <c r="X79" s="331">
        <v>1.2166666666666666E-2</v>
      </c>
      <c r="Y79" s="66"/>
    </row>
    <row r="80" spans="1:25" ht="15" customHeight="1" x14ac:dyDescent="0.2">
      <c r="A80" s="1"/>
      <c r="B80" s="325">
        <v>142</v>
      </c>
      <c r="C80" s="325">
        <v>67</v>
      </c>
      <c r="D80" s="231">
        <v>160</v>
      </c>
      <c r="E80" s="204">
        <v>77</v>
      </c>
      <c r="F80" s="202">
        <v>60</v>
      </c>
      <c r="G80" s="107" t="s">
        <v>76</v>
      </c>
      <c r="H80" s="246">
        <v>43</v>
      </c>
      <c r="I80" s="97"/>
      <c r="J80" s="79"/>
      <c r="K80" s="79"/>
      <c r="L80" s="162">
        <v>47</v>
      </c>
      <c r="M80" s="79"/>
      <c r="N80" s="123">
        <v>20085</v>
      </c>
      <c r="O80" s="182">
        <v>1954</v>
      </c>
      <c r="P80" s="38">
        <f t="shared" si="11"/>
        <v>111.52020806957896</v>
      </c>
      <c r="Q80" s="326">
        <v>1.6695601851851854E-2</v>
      </c>
      <c r="R80" s="254">
        <f t="shared" si="12"/>
        <v>104.11459718160063</v>
      </c>
      <c r="S80" s="387">
        <f t="shared" si="13"/>
        <v>215.63480525117959</v>
      </c>
      <c r="T80" s="381" t="str">
        <f t="shared" si="9"/>
        <v>+</v>
      </c>
      <c r="U80" s="255">
        <f t="shared" si="10"/>
        <v>6.0300925925926147E-4</v>
      </c>
      <c r="V80" s="111">
        <f t="shared" si="14"/>
        <v>25157</v>
      </c>
      <c r="W80" s="304" t="str">
        <f t="shared" si="15"/>
        <v>D</v>
      </c>
      <c r="X80" s="331">
        <v>1.6092592592592592E-2</v>
      </c>
      <c r="Y80" s="66"/>
    </row>
    <row r="81" spans="1:25" ht="15" customHeight="1" x14ac:dyDescent="0.2">
      <c r="A81" s="1"/>
      <c r="B81" s="325">
        <v>137</v>
      </c>
      <c r="C81" s="325">
        <v>64</v>
      </c>
      <c r="D81" s="231">
        <v>158</v>
      </c>
      <c r="E81" s="204">
        <v>78</v>
      </c>
      <c r="F81" s="202">
        <v>196</v>
      </c>
      <c r="G81" s="131" t="s">
        <v>182</v>
      </c>
      <c r="H81" s="246">
        <v>30</v>
      </c>
      <c r="I81" s="134"/>
      <c r="J81" s="71"/>
      <c r="K81" s="71"/>
      <c r="L81" s="162">
        <v>45</v>
      </c>
      <c r="M81" s="71"/>
      <c r="N81" s="123">
        <v>20311</v>
      </c>
      <c r="O81" s="201">
        <v>1955</v>
      </c>
      <c r="P81" s="38">
        <f t="shared" si="11"/>
        <v>110.51835701326362</v>
      </c>
      <c r="Q81" s="326">
        <v>1.6532407407407405E-2</v>
      </c>
      <c r="R81" s="254">
        <f t="shared" si="12"/>
        <v>105.05184791278917</v>
      </c>
      <c r="S81" s="387">
        <f t="shared" si="13"/>
        <v>215.57020492605278</v>
      </c>
      <c r="T81" s="381" t="str">
        <f t="shared" si="9"/>
        <v>+</v>
      </c>
      <c r="U81" s="255">
        <f t="shared" si="10"/>
        <v>6.4699074074073964E-4</v>
      </c>
      <c r="V81" s="111">
        <f t="shared" si="14"/>
        <v>24931</v>
      </c>
      <c r="W81" s="304" t="str">
        <f t="shared" si="15"/>
        <v>D</v>
      </c>
      <c r="X81" s="331">
        <v>1.5885416666666666E-2</v>
      </c>
      <c r="Y81" s="66"/>
    </row>
    <row r="82" spans="1:25" ht="15" customHeight="1" x14ac:dyDescent="0.2">
      <c r="A82" s="1"/>
      <c r="B82" s="325">
        <v>67</v>
      </c>
      <c r="C82" s="325">
        <v>107</v>
      </c>
      <c r="D82" s="231">
        <v>61</v>
      </c>
      <c r="E82" s="204">
        <v>79</v>
      </c>
      <c r="F82" s="202">
        <v>141</v>
      </c>
      <c r="G82" s="107" t="s">
        <v>153</v>
      </c>
      <c r="H82" s="246">
        <v>36</v>
      </c>
      <c r="I82" s="109"/>
      <c r="J82" s="17"/>
      <c r="K82" s="151">
        <v>27</v>
      </c>
      <c r="L82" s="16"/>
      <c r="M82" s="16"/>
      <c r="N82" s="123">
        <v>24930</v>
      </c>
      <c r="O82" s="200">
        <v>1968</v>
      </c>
      <c r="P82" s="38">
        <f t="shared" si="11"/>
        <v>90.042471928659523</v>
      </c>
      <c r="Q82" s="326">
        <v>1.299074074074074E-2</v>
      </c>
      <c r="R82" s="254">
        <f t="shared" si="12"/>
        <v>125.3921829300718</v>
      </c>
      <c r="S82" s="387">
        <f t="shared" si="13"/>
        <v>215.43465485873134</v>
      </c>
      <c r="T82" s="381" t="str">
        <f t="shared" si="9"/>
        <v>-</v>
      </c>
      <c r="U82" s="255">
        <f t="shared" si="10"/>
        <v>4.2939814814814924E-4</v>
      </c>
      <c r="V82" s="111">
        <f t="shared" si="14"/>
        <v>20312</v>
      </c>
      <c r="W82" s="304" t="str">
        <f t="shared" si="15"/>
        <v>C</v>
      </c>
      <c r="X82" s="331">
        <v>1.3420138888888889E-2</v>
      </c>
      <c r="Y82" s="66"/>
    </row>
    <row r="83" spans="1:25" ht="15" customHeight="1" x14ac:dyDescent="0.2">
      <c r="A83" s="1"/>
      <c r="B83" s="325">
        <v>160</v>
      </c>
      <c r="C83" s="325">
        <v>148</v>
      </c>
      <c r="D83" s="231">
        <v>122</v>
      </c>
      <c r="E83" s="204">
        <v>80</v>
      </c>
      <c r="F83" s="202">
        <v>159</v>
      </c>
      <c r="G83" s="107" t="s">
        <v>212</v>
      </c>
      <c r="H83" s="246">
        <v>34</v>
      </c>
      <c r="I83" s="109"/>
      <c r="J83" s="16"/>
      <c r="K83" s="150"/>
      <c r="L83" s="16">
        <v>26</v>
      </c>
      <c r="M83" s="16"/>
      <c r="N83" s="123">
        <v>22022</v>
      </c>
      <c r="O83" s="17">
        <v>1960</v>
      </c>
      <c r="P83" s="38">
        <f t="shared" si="11"/>
        <v>102.93354658248693</v>
      </c>
      <c r="Q83" s="326">
        <v>1.5236111111111112E-2</v>
      </c>
      <c r="R83" s="254">
        <f t="shared" si="12"/>
        <v>112.49667641584685</v>
      </c>
      <c r="S83" s="387">
        <f t="shared" si="13"/>
        <v>215.43022299833376</v>
      </c>
      <c r="T83" s="381" t="str">
        <f t="shared" si="9"/>
        <v>-</v>
      </c>
      <c r="U83" s="255">
        <f t="shared" si="10"/>
        <v>1.4363425925925915E-3</v>
      </c>
      <c r="V83" s="111">
        <f t="shared" si="14"/>
        <v>23220</v>
      </c>
      <c r="W83" s="304" t="str">
        <f t="shared" si="15"/>
        <v>D</v>
      </c>
      <c r="X83" s="331">
        <v>1.6672453703703703E-2</v>
      </c>
      <c r="Y83" s="66"/>
    </row>
    <row r="84" spans="1:25" ht="15" customHeight="1" x14ac:dyDescent="0.2">
      <c r="A84" s="1"/>
      <c r="B84" s="325">
        <v>66</v>
      </c>
      <c r="C84" s="325">
        <v>68</v>
      </c>
      <c r="D84" s="231">
        <v>87</v>
      </c>
      <c r="E84" s="204">
        <v>81</v>
      </c>
      <c r="F84" s="202">
        <v>256</v>
      </c>
      <c r="G84" s="130" t="s">
        <v>264</v>
      </c>
      <c r="H84" s="246">
        <v>25</v>
      </c>
      <c r="I84" s="176"/>
      <c r="J84" s="18"/>
      <c r="K84" s="151">
        <v>35</v>
      </c>
      <c r="L84" s="18"/>
      <c r="M84" s="18"/>
      <c r="N84" s="123">
        <v>23762</v>
      </c>
      <c r="O84" s="192">
        <v>1965</v>
      </c>
      <c r="P84" s="38">
        <f t="shared" si="11"/>
        <v>95.220180042713991</v>
      </c>
      <c r="Q84" s="326">
        <v>1.3899305555555555E-2</v>
      </c>
      <c r="R84" s="254">
        <f t="shared" si="12"/>
        <v>120.17415580962511</v>
      </c>
      <c r="S84" s="387">
        <f t="shared" si="13"/>
        <v>215.39433585233911</v>
      </c>
      <c r="T84" s="381" t="str">
        <f t="shared" si="9"/>
        <v>+</v>
      </c>
      <c r="U84" s="255">
        <f t="shared" si="10"/>
        <v>4.9189814814814756E-4</v>
      </c>
      <c r="V84" s="111">
        <f t="shared" si="14"/>
        <v>21480</v>
      </c>
      <c r="W84" s="304" t="str">
        <f t="shared" si="15"/>
        <v>C</v>
      </c>
      <c r="X84" s="331">
        <v>1.3407407407407408E-2</v>
      </c>
      <c r="Y84" s="66"/>
    </row>
    <row r="85" spans="1:25" ht="15" customHeight="1" x14ac:dyDescent="0.2">
      <c r="A85" s="1"/>
      <c r="B85" s="325">
        <v>211</v>
      </c>
      <c r="C85" s="325">
        <v>170</v>
      </c>
      <c r="D85" s="231">
        <v>168</v>
      </c>
      <c r="E85" s="204">
        <v>82</v>
      </c>
      <c r="F85" s="202">
        <v>17</v>
      </c>
      <c r="G85" s="107" t="s">
        <v>37</v>
      </c>
      <c r="H85" s="246">
        <v>51</v>
      </c>
      <c r="I85" s="109"/>
      <c r="J85" s="16"/>
      <c r="K85" s="16"/>
      <c r="L85" s="162">
        <v>51</v>
      </c>
      <c r="M85" s="16"/>
      <c r="N85" s="123">
        <v>19730</v>
      </c>
      <c r="O85" s="182">
        <v>1954</v>
      </c>
      <c r="P85" s="38">
        <f t="shared" si="11"/>
        <v>113.09391216246367</v>
      </c>
      <c r="Q85" s="326">
        <v>1.7041666666666667E-2</v>
      </c>
      <c r="R85" s="254">
        <f t="shared" si="12"/>
        <v>102.12709385801649</v>
      </c>
      <c r="S85" s="387">
        <f t="shared" si="13"/>
        <v>215.22100602048016</v>
      </c>
      <c r="T85" s="381" t="str">
        <f t="shared" si="9"/>
        <v>-</v>
      </c>
      <c r="U85" s="255">
        <f t="shared" si="10"/>
        <v>1.8067129629629614E-3</v>
      </c>
      <c r="V85" s="111">
        <f t="shared" si="14"/>
        <v>25512</v>
      </c>
      <c r="W85" s="304" t="str">
        <f t="shared" si="15"/>
        <v>D</v>
      </c>
      <c r="X85" s="331">
        <v>1.8848379629629628E-2</v>
      </c>
      <c r="Y85" s="66"/>
    </row>
    <row r="86" spans="1:25" ht="15" customHeight="1" x14ac:dyDescent="0.2">
      <c r="A86" s="1"/>
      <c r="B86" s="325">
        <v>139</v>
      </c>
      <c r="C86" s="325">
        <v>99</v>
      </c>
      <c r="D86" s="231">
        <v>144</v>
      </c>
      <c r="E86" s="204">
        <v>83</v>
      </c>
      <c r="F86" s="202">
        <v>104</v>
      </c>
      <c r="G86" s="107" t="s">
        <v>120</v>
      </c>
      <c r="H86" s="246">
        <v>39</v>
      </c>
      <c r="I86" s="109"/>
      <c r="J86" s="16"/>
      <c r="K86" s="17"/>
      <c r="L86" s="162">
        <v>35</v>
      </c>
      <c r="M86" s="16"/>
      <c r="N86" s="123">
        <v>21177</v>
      </c>
      <c r="O86" s="194">
        <v>1957</v>
      </c>
      <c r="P86" s="38">
        <f t="shared" si="11"/>
        <v>106.67940562048008</v>
      </c>
      <c r="Q86" s="326">
        <v>1.5928240740740739E-2</v>
      </c>
      <c r="R86" s="254">
        <f t="shared" si="12"/>
        <v>108.52166976867855</v>
      </c>
      <c r="S86" s="387">
        <f t="shared" si="13"/>
        <v>215.20107538915863</v>
      </c>
      <c r="T86" s="381" t="str">
        <f t="shared" si="9"/>
        <v>-</v>
      </c>
      <c r="U86" s="255">
        <f t="shared" si="10"/>
        <v>6.828703703704031E-5</v>
      </c>
      <c r="V86" s="111">
        <f t="shared" si="14"/>
        <v>24065</v>
      </c>
      <c r="W86" s="304" t="str">
        <f t="shared" si="15"/>
        <v>D</v>
      </c>
      <c r="X86" s="331">
        <v>1.599652777777778E-2</v>
      </c>
      <c r="Y86" s="66"/>
    </row>
    <row r="87" spans="1:25" ht="15" customHeight="1" x14ac:dyDescent="0.2">
      <c r="A87" s="1"/>
      <c r="B87" s="325"/>
      <c r="C87" s="325"/>
      <c r="D87" s="231">
        <v>128</v>
      </c>
      <c r="E87" s="204">
        <v>84</v>
      </c>
      <c r="F87" s="202">
        <v>299</v>
      </c>
      <c r="G87" s="130" t="s">
        <v>343</v>
      </c>
      <c r="H87" s="246">
        <v>21</v>
      </c>
      <c r="I87" s="132"/>
      <c r="J87" s="17"/>
      <c r="K87" s="174"/>
      <c r="L87" s="16">
        <v>28</v>
      </c>
      <c r="M87" s="174"/>
      <c r="N87" s="123">
        <v>21709</v>
      </c>
      <c r="O87" s="252">
        <v>1959</v>
      </c>
      <c r="P87" s="38">
        <f t="shared" si="11"/>
        <v>104.32106596579089</v>
      </c>
      <c r="Q87" s="326">
        <v>1.5575231481481482E-2</v>
      </c>
      <c r="R87" s="254">
        <f t="shared" si="12"/>
        <v>110.54905610210051</v>
      </c>
      <c r="S87" s="387">
        <f t="shared" si="13"/>
        <v>214.8701220678914</v>
      </c>
      <c r="T87" s="381" t="str">
        <f t="shared" si="9"/>
        <v>+</v>
      </c>
      <c r="U87" s="255">
        <f t="shared" si="10"/>
        <v>4.7453703703704067E-5</v>
      </c>
      <c r="V87" s="111">
        <f t="shared" si="14"/>
        <v>23533</v>
      </c>
      <c r="W87" s="304" t="str">
        <f t="shared" si="15"/>
        <v>D</v>
      </c>
      <c r="X87" s="331">
        <v>1.5527777777777777E-2</v>
      </c>
      <c r="Y87" s="66"/>
    </row>
    <row r="88" spans="1:25" ht="15" customHeight="1" x14ac:dyDescent="0.2">
      <c r="A88" s="1"/>
      <c r="B88" s="325">
        <v>136</v>
      </c>
      <c r="C88" s="325">
        <v>75</v>
      </c>
      <c r="D88" s="231">
        <v>154</v>
      </c>
      <c r="E88" s="204">
        <v>85</v>
      </c>
      <c r="F88" s="202">
        <v>205</v>
      </c>
      <c r="G88" s="131" t="s">
        <v>229</v>
      </c>
      <c r="H88" s="246">
        <v>29</v>
      </c>
      <c r="I88" s="134"/>
      <c r="J88" s="71"/>
      <c r="K88" s="17"/>
      <c r="L88" s="162">
        <v>43</v>
      </c>
      <c r="M88" s="12"/>
      <c r="N88" s="123">
        <v>20718</v>
      </c>
      <c r="O88" s="192">
        <v>1956</v>
      </c>
      <c r="P88" s="38">
        <f t="shared" si="11"/>
        <v>108.71413851804088</v>
      </c>
      <c r="Q88" s="326">
        <v>1.6358796296296295E-2</v>
      </c>
      <c r="R88" s="254">
        <f t="shared" si="12"/>
        <v>106.0489231587344</v>
      </c>
      <c r="S88" s="387">
        <f t="shared" si="13"/>
        <v>214.76306167677529</v>
      </c>
      <c r="T88" s="381" t="str">
        <f t="shared" si="9"/>
        <v>+</v>
      </c>
      <c r="U88" s="255">
        <f t="shared" si="10"/>
        <v>4.7916666666666594E-4</v>
      </c>
      <c r="V88" s="111">
        <f t="shared" si="14"/>
        <v>24524</v>
      </c>
      <c r="W88" s="304" t="str">
        <f t="shared" si="15"/>
        <v>D</v>
      </c>
      <c r="X88" s="331">
        <v>1.5879629629629629E-2</v>
      </c>
      <c r="Y88" s="66"/>
    </row>
    <row r="89" spans="1:25" ht="15" customHeight="1" x14ac:dyDescent="0.2">
      <c r="A89" s="1"/>
      <c r="B89" s="325">
        <v>88</v>
      </c>
      <c r="C89" s="325">
        <v>113</v>
      </c>
      <c r="D89" s="231">
        <v>79</v>
      </c>
      <c r="E89" s="204">
        <v>86</v>
      </c>
      <c r="F89" s="202">
        <v>114</v>
      </c>
      <c r="G89" s="107" t="s">
        <v>127</v>
      </c>
      <c r="H89" s="246">
        <v>39</v>
      </c>
      <c r="I89" s="109"/>
      <c r="J89" s="17"/>
      <c r="K89" s="91">
        <v>30</v>
      </c>
      <c r="L89" s="16"/>
      <c r="M89" s="16"/>
      <c r="N89" s="123">
        <v>24216</v>
      </c>
      <c r="O89" s="194">
        <v>1966</v>
      </c>
      <c r="P89" s="38">
        <f t="shared" si="11"/>
        <v>93.207611991531863</v>
      </c>
      <c r="Q89" s="326">
        <v>1.3664351851851851E-2</v>
      </c>
      <c r="R89" s="254">
        <f t="shared" si="12"/>
        <v>121.52353097580432</v>
      </c>
      <c r="S89" s="387">
        <f t="shared" si="13"/>
        <v>214.73114296733618</v>
      </c>
      <c r="T89" s="381" t="str">
        <f t="shared" si="9"/>
        <v>-</v>
      </c>
      <c r="U89" s="255">
        <f t="shared" si="10"/>
        <v>3.8541666666666585E-4</v>
      </c>
      <c r="V89" s="111">
        <f t="shared" si="14"/>
        <v>21026</v>
      </c>
      <c r="W89" s="304" t="str">
        <f t="shared" si="15"/>
        <v>C</v>
      </c>
      <c r="X89" s="331">
        <v>1.4049768518518517E-2</v>
      </c>
      <c r="Y89" s="66"/>
    </row>
    <row r="90" spans="1:25" ht="15" customHeight="1" x14ac:dyDescent="0.2">
      <c r="A90" s="1"/>
      <c r="B90" s="325">
        <v>148</v>
      </c>
      <c r="C90" s="325">
        <v>79</v>
      </c>
      <c r="D90" s="231">
        <v>159</v>
      </c>
      <c r="E90" s="204">
        <v>87</v>
      </c>
      <c r="F90" s="202">
        <v>83</v>
      </c>
      <c r="G90" s="107" t="s">
        <v>97</v>
      </c>
      <c r="H90" s="246">
        <v>41</v>
      </c>
      <c r="I90" s="109"/>
      <c r="J90" s="16"/>
      <c r="K90" s="16"/>
      <c r="L90" s="16">
        <v>46</v>
      </c>
      <c r="M90" s="16"/>
      <c r="N90" s="123">
        <v>20347</v>
      </c>
      <c r="O90" s="194">
        <v>1955</v>
      </c>
      <c r="P90" s="38">
        <f t="shared" si="11"/>
        <v>110.35877011933731</v>
      </c>
      <c r="Q90" s="326">
        <v>1.6679398148148148E-2</v>
      </c>
      <c r="R90" s="254">
        <f t="shared" si="12"/>
        <v>104.20765753788886</v>
      </c>
      <c r="S90" s="387">
        <f t="shared" si="13"/>
        <v>214.56642765722617</v>
      </c>
      <c r="T90" s="381" t="str">
        <f t="shared" si="9"/>
        <v>+</v>
      </c>
      <c r="U90" s="255">
        <f t="shared" si="10"/>
        <v>4.5717592592592685E-4</v>
      </c>
      <c r="V90" s="111">
        <f t="shared" si="14"/>
        <v>24895</v>
      </c>
      <c r="W90" s="304" t="str">
        <f t="shared" si="15"/>
        <v>D</v>
      </c>
      <c r="X90" s="331">
        <v>1.6222222222222221E-2</v>
      </c>
      <c r="Y90" s="66"/>
    </row>
    <row r="91" spans="1:25" ht="15" customHeight="1" x14ac:dyDescent="0.2">
      <c r="A91" s="1"/>
      <c r="B91" s="325"/>
      <c r="C91" s="325"/>
      <c r="D91" s="231">
        <v>212</v>
      </c>
      <c r="E91" s="204">
        <v>88</v>
      </c>
      <c r="F91" s="202">
        <v>33</v>
      </c>
      <c r="G91" s="107" t="s">
        <v>39</v>
      </c>
      <c r="H91" s="246">
        <v>47</v>
      </c>
      <c r="I91" s="109"/>
      <c r="J91" s="16"/>
      <c r="K91" s="16"/>
      <c r="L91" s="16"/>
      <c r="M91" s="16">
        <v>28</v>
      </c>
      <c r="N91" s="123">
        <v>18002</v>
      </c>
      <c r="O91" s="182">
        <v>1949</v>
      </c>
      <c r="P91" s="38">
        <f t="shared" si="11"/>
        <v>120.75408307092781</v>
      </c>
      <c r="Q91" s="326">
        <v>1.8531249999999999E-2</v>
      </c>
      <c r="R91" s="254">
        <f t="shared" si="12"/>
        <v>93.572188247806437</v>
      </c>
      <c r="S91" s="387">
        <f t="shared" si="13"/>
        <v>214.32627131873426</v>
      </c>
      <c r="T91" s="381"/>
      <c r="U91" s="255"/>
      <c r="V91" s="111">
        <f t="shared" si="14"/>
        <v>27240</v>
      </c>
      <c r="W91" s="304" t="str">
        <f t="shared" si="15"/>
        <v>E</v>
      </c>
      <c r="X91" s="331"/>
      <c r="Y91" s="66"/>
    </row>
    <row r="92" spans="1:25" ht="15" customHeight="1" x14ac:dyDescent="0.2">
      <c r="A92" s="1"/>
      <c r="B92" s="325"/>
      <c r="C92" s="325"/>
      <c r="D92" s="231">
        <v>139</v>
      </c>
      <c r="E92" s="204">
        <v>89</v>
      </c>
      <c r="F92" s="202">
        <v>107</v>
      </c>
      <c r="G92" s="107" t="s">
        <v>109</v>
      </c>
      <c r="H92" s="246">
        <v>39</v>
      </c>
      <c r="I92" s="109"/>
      <c r="J92" s="16"/>
      <c r="K92" s="16"/>
      <c r="L92" s="16">
        <v>34</v>
      </c>
      <c r="M92" s="16"/>
      <c r="N92" s="123">
        <v>21436</v>
      </c>
      <c r="O92" s="194">
        <v>1958</v>
      </c>
      <c r="P92" s="38">
        <f t="shared" si="11"/>
        <v>105.53126657806561</v>
      </c>
      <c r="Q92" s="326">
        <v>1.5886574074074074E-2</v>
      </c>
      <c r="R92" s="254">
        <f t="shared" si="12"/>
        <v>108.7609678277054</v>
      </c>
      <c r="S92" s="387">
        <f t="shared" si="13"/>
        <v>214.29223440577101</v>
      </c>
      <c r="T92" s="381"/>
      <c r="U92" s="255"/>
      <c r="V92" s="111">
        <f t="shared" si="14"/>
        <v>23806</v>
      </c>
      <c r="W92" s="304" t="str">
        <f t="shared" si="15"/>
        <v>D</v>
      </c>
      <c r="X92" s="331"/>
      <c r="Y92" s="66"/>
    </row>
    <row r="93" spans="1:25" ht="15" customHeight="1" x14ac:dyDescent="0.2">
      <c r="A93" s="1"/>
      <c r="B93" s="325">
        <v>127</v>
      </c>
      <c r="C93" s="325">
        <v>61</v>
      </c>
      <c r="D93" s="231">
        <v>157</v>
      </c>
      <c r="E93" s="204">
        <v>90</v>
      </c>
      <c r="F93" s="202">
        <v>50</v>
      </c>
      <c r="G93" s="107" t="s">
        <v>65</v>
      </c>
      <c r="H93" s="246">
        <v>45</v>
      </c>
      <c r="I93" s="109"/>
      <c r="J93" s="16"/>
      <c r="K93" s="17"/>
      <c r="L93" s="16">
        <v>44</v>
      </c>
      <c r="M93" s="12"/>
      <c r="N93" s="123">
        <v>20740</v>
      </c>
      <c r="O93" s="182">
        <v>1956</v>
      </c>
      <c r="P93" s="38">
        <f t="shared" si="11"/>
        <v>108.61661319397477</v>
      </c>
      <c r="Q93" s="326">
        <v>1.6432870370370372E-2</v>
      </c>
      <c r="R93" s="254">
        <f t="shared" si="12"/>
        <v>105.62350438713108</v>
      </c>
      <c r="S93" s="387">
        <f t="shared" si="13"/>
        <v>214.24011758110584</v>
      </c>
      <c r="T93" s="381" t="str">
        <f t="shared" ref="T93:T117" si="16">IF(X93&lt;Q93,"+","-")</f>
        <v>+</v>
      </c>
      <c r="U93" s="255">
        <f t="shared" ref="U93:U117" si="17">IF(X93&gt;Q93,X93-Q93,Q93-X93)</f>
        <v>1.0196759259259273E-3</v>
      </c>
      <c r="V93" s="111">
        <f t="shared" si="14"/>
        <v>24502</v>
      </c>
      <c r="W93" s="304" t="str">
        <f t="shared" si="15"/>
        <v>D</v>
      </c>
      <c r="X93" s="331">
        <v>1.5413194444444445E-2</v>
      </c>
      <c r="Y93" s="66"/>
    </row>
    <row r="94" spans="1:25" ht="15" customHeight="1" x14ac:dyDescent="0.2">
      <c r="A94" s="1"/>
      <c r="B94" s="325">
        <v>20</v>
      </c>
      <c r="C94" s="325">
        <v>100</v>
      </c>
      <c r="D94" s="231">
        <v>25</v>
      </c>
      <c r="E94" s="204">
        <v>91</v>
      </c>
      <c r="F94" s="202">
        <v>245</v>
      </c>
      <c r="G94" s="130" t="s">
        <v>259</v>
      </c>
      <c r="H94" s="246">
        <v>26</v>
      </c>
      <c r="I94" s="132"/>
      <c r="J94" s="174"/>
      <c r="K94" s="151">
        <v>11</v>
      </c>
      <c r="L94" s="91"/>
      <c r="M94" s="91"/>
      <c r="N94" s="123">
        <v>26878</v>
      </c>
      <c r="O94" s="192">
        <v>1973</v>
      </c>
      <c r="P94" s="38">
        <f t="shared" si="11"/>
        <v>81.407047779534452</v>
      </c>
      <c r="Q94" s="326">
        <v>1.1708333333333333E-2</v>
      </c>
      <c r="R94" s="254">
        <f t="shared" si="12"/>
        <v>132.75724541345386</v>
      </c>
      <c r="S94" s="387">
        <f t="shared" si="13"/>
        <v>214.16429319298831</v>
      </c>
      <c r="T94" s="381" t="str">
        <f t="shared" si="16"/>
        <v>-</v>
      </c>
      <c r="U94" s="255">
        <f t="shared" si="17"/>
        <v>1.6203703703702305E-5</v>
      </c>
      <c r="V94" s="111">
        <f t="shared" si="14"/>
        <v>18364</v>
      </c>
      <c r="W94" s="304" t="str">
        <f t="shared" si="15"/>
        <v>C</v>
      </c>
      <c r="X94" s="331">
        <v>1.1724537037037035E-2</v>
      </c>
      <c r="Y94" s="66"/>
    </row>
    <row r="95" spans="1:25" ht="15" customHeight="1" x14ac:dyDescent="0.2">
      <c r="A95" s="1"/>
      <c r="B95" s="325">
        <v>190</v>
      </c>
      <c r="C95" s="325">
        <v>88</v>
      </c>
      <c r="D95" s="231">
        <v>201</v>
      </c>
      <c r="E95" s="204">
        <v>92</v>
      </c>
      <c r="F95" s="202">
        <v>156</v>
      </c>
      <c r="G95" s="107" t="s">
        <v>158</v>
      </c>
      <c r="H95" s="246">
        <v>34</v>
      </c>
      <c r="I95" s="109"/>
      <c r="J95" s="16"/>
      <c r="K95" s="16"/>
      <c r="L95" s="162"/>
      <c r="M95" s="16">
        <v>23</v>
      </c>
      <c r="N95" s="123">
        <v>18426</v>
      </c>
      <c r="O95" s="17">
        <v>1950</v>
      </c>
      <c r="P95" s="38">
        <f t="shared" si="11"/>
        <v>118.87450409801762</v>
      </c>
      <c r="Q95" s="326">
        <v>1.8261574074074072E-2</v>
      </c>
      <c r="R95" s="254">
        <f t="shared" si="12"/>
        <v>95.120978463174708</v>
      </c>
      <c r="S95" s="387">
        <f t="shared" si="13"/>
        <v>213.99548256119232</v>
      </c>
      <c r="T95" s="381" t="str">
        <f t="shared" si="16"/>
        <v>+</v>
      </c>
      <c r="U95" s="255">
        <f t="shared" si="17"/>
        <v>4.2129629629629461E-4</v>
      </c>
      <c r="V95" s="111">
        <f t="shared" si="14"/>
        <v>26816</v>
      </c>
      <c r="W95" s="304" t="str">
        <f t="shared" si="15"/>
        <v>E</v>
      </c>
      <c r="X95" s="331">
        <v>1.7840277777777778E-2</v>
      </c>
      <c r="Y95" s="66"/>
    </row>
    <row r="96" spans="1:25" ht="15" customHeight="1" x14ac:dyDescent="0.2">
      <c r="A96" s="1"/>
      <c r="B96" s="325">
        <v>9</v>
      </c>
      <c r="C96" s="325">
        <v>92</v>
      </c>
      <c r="D96" s="231">
        <v>11</v>
      </c>
      <c r="E96" s="204">
        <v>93</v>
      </c>
      <c r="F96" s="202">
        <v>194</v>
      </c>
      <c r="G96" s="131" t="s">
        <v>180</v>
      </c>
      <c r="H96" s="246">
        <v>31</v>
      </c>
      <c r="I96" s="133"/>
      <c r="J96" s="91">
        <v>8</v>
      </c>
      <c r="K96" s="12"/>
      <c r="L96" s="14"/>
      <c r="M96" s="14"/>
      <c r="N96" s="123">
        <v>27732</v>
      </c>
      <c r="O96" s="68">
        <v>1975</v>
      </c>
      <c r="P96" s="38">
        <f t="shared" si="11"/>
        <v>77.621292018059691</v>
      </c>
      <c r="Q96" s="326">
        <v>1.112847222222222E-2</v>
      </c>
      <c r="R96" s="254">
        <f t="shared" si="12"/>
        <v>136.08747673491092</v>
      </c>
      <c r="S96" s="387">
        <f t="shared" si="13"/>
        <v>213.70876875297063</v>
      </c>
      <c r="T96" s="381" t="str">
        <f t="shared" si="16"/>
        <v>+</v>
      </c>
      <c r="U96" s="255">
        <f t="shared" si="17"/>
        <v>2.7777777777777436E-4</v>
      </c>
      <c r="V96" s="111">
        <f t="shared" si="14"/>
        <v>17510</v>
      </c>
      <c r="W96" s="304" t="str">
        <f t="shared" si="15"/>
        <v>B</v>
      </c>
      <c r="X96" s="331">
        <v>1.0850694444444446E-2</v>
      </c>
      <c r="Y96" s="66"/>
    </row>
    <row r="97" spans="1:25" ht="15" customHeight="1" x14ac:dyDescent="0.2">
      <c r="A97" s="1"/>
      <c r="B97" s="325">
        <v>45</v>
      </c>
      <c r="C97" s="325">
        <v>62</v>
      </c>
      <c r="D97" s="231">
        <v>80</v>
      </c>
      <c r="E97" s="204">
        <v>94</v>
      </c>
      <c r="F97" s="202">
        <v>153</v>
      </c>
      <c r="G97" s="107" t="s">
        <v>216</v>
      </c>
      <c r="H97" s="246">
        <v>35</v>
      </c>
      <c r="I97" s="109"/>
      <c r="J97" s="17"/>
      <c r="K97" s="151">
        <v>31</v>
      </c>
      <c r="L97" s="16"/>
      <c r="M97" s="16"/>
      <c r="N97" s="123">
        <v>24400</v>
      </c>
      <c r="O97" s="193">
        <v>1966</v>
      </c>
      <c r="P97" s="38">
        <f t="shared" si="11"/>
        <v>92.391945644797261</v>
      </c>
      <c r="Q97" s="326">
        <v>1.370601851851852E-2</v>
      </c>
      <c r="R97" s="254">
        <f t="shared" si="12"/>
        <v>121.28423291677744</v>
      </c>
      <c r="S97" s="387">
        <f t="shared" si="13"/>
        <v>213.67617856157472</v>
      </c>
      <c r="T97" s="381" t="str">
        <f t="shared" si="16"/>
        <v>+</v>
      </c>
      <c r="U97" s="255">
        <f t="shared" si="17"/>
        <v>1.0069444444444475E-3</v>
      </c>
      <c r="V97" s="111">
        <f t="shared" si="14"/>
        <v>20842</v>
      </c>
      <c r="W97" s="304" t="str">
        <f t="shared" si="15"/>
        <v>C</v>
      </c>
      <c r="X97" s="331">
        <v>1.2699074074074073E-2</v>
      </c>
      <c r="Y97" s="66"/>
    </row>
    <row r="98" spans="1:25" ht="15" customHeight="1" x14ac:dyDescent="0.2">
      <c r="A98" s="1"/>
      <c r="B98" s="325">
        <v>36</v>
      </c>
      <c r="C98" s="325">
        <v>114</v>
      </c>
      <c r="D98" s="231">
        <v>41</v>
      </c>
      <c r="E98" s="204">
        <v>95</v>
      </c>
      <c r="F98" s="202">
        <v>208</v>
      </c>
      <c r="G98" s="131" t="s">
        <v>195</v>
      </c>
      <c r="H98" s="246">
        <v>29</v>
      </c>
      <c r="I98" s="135"/>
      <c r="J98" s="17"/>
      <c r="K98" s="91">
        <v>16</v>
      </c>
      <c r="L98" s="84"/>
      <c r="M98" s="84"/>
      <c r="N98" s="123">
        <v>26356</v>
      </c>
      <c r="O98" s="192">
        <v>1972</v>
      </c>
      <c r="P98" s="38">
        <f t="shared" si="11"/>
        <v>83.721057741466325</v>
      </c>
      <c r="Q98" s="326">
        <v>1.2284722222222223E-2</v>
      </c>
      <c r="R98" s="254">
        <f t="shared" si="12"/>
        <v>129.4469555969157</v>
      </c>
      <c r="S98" s="387">
        <f t="shared" si="13"/>
        <v>213.16801333838202</v>
      </c>
      <c r="T98" s="381" t="str">
        <f t="shared" si="16"/>
        <v>-</v>
      </c>
      <c r="U98" s="255">
        <f t="shared" si="17"/>
        <v>1.8750000000000017E-4</v>
      </c>
      <c r="V98" s="111">
        <f t="shared" si="14"/>
        <v>18886</v>
      </c>
      <c r="W98" s="304" t="str">
        <f t="shared" si="15"/>
        <v>C</v>
      </c>
      <c r="X98" s="331">
        <v>1.2472222222222223E-2</v>
      </c>
      <c r="Y98" s="66"/>
    </row>
    <row r="99" spans="1:25" ht="15" customHeight="1" x14ac:dyDescent="0.2">
      <c r="A99" s="1"/>
      <c r="B99" s="325">
        <v>33</v>
      </c>
      <c r="C99" s="325">
        <v>109</v>
      </c>
      <c r="D99" s="231">
        <v>39</v>
      </c>
      <c r="E99" s="204">
        <v>96</v>
      </c>
      <c r="F99" s="202">
        <v>192</v>
      </c>
      <c r="G99" s="107" t="s">
        <v>175</v>
      </c>
      <c r="H99" s="246">
        <v>31</v>
      </c>
      <c r="I99" s="114"/>
      <c r="J99" s="91"/>
      <c r="K99" s="151">
        <v>15</v>
      </c>
      <c r="L99" s="17"/>
      <c r="M99" s="17"/>
      <c r="N99" s="123">
        <v>26394</v>
      </c>
      <c r="O99" s="68">
        <v>1972</v>
      </c>
      <c r="P99" s="38">
        <f t="shared" si="11"/>
        <v>83.552604908988528</v>
      </c>
      <c r="Q99" s="326">
        <v>1.2266203703703705E-2</v>
      </c>
      <c r="R99" s="254">
        <f t="shared" si="12"/>
        <v>129.55331028981652</v>
      </c>
      <c r="S99" s="387">
        <f t="shared" si="13"/>
        <v>213.10591519880506</v>
      </c>
      <c r="T99" s="381" t="str">
        <f t="shared" si="16"/>
        <v>-</v>
      </c>
      <c r="U99" s="255">
        <f t="shared" si="17"/>
        <v>6.4814814814814423E-5</v>
      </c>
      <c r="V99" s="111">
        <f t="shared" si="14"/>
        <v>18848</v>
      </c>
      <c r="W99" s="304" t="str">
        <f t="shared" si="15"/>
        <v>C</v>
      </c>
      <c r="X99" s="331">
        <v>1.2331018518518519E-2</v>
      </c>
      <c r="Y99" s="66"/>
    </row>
    <row r="100" spans="1:25" ht="15" customHeight="1" x14ac:dyDescent="0.2">
      <c r="A100" s="1"/>
      <c r="B100" s="325">
        <v>111</v>
      </c>
      <c r="C100" s="325">
        <v>17</v>
      </c>
      <c r="D100" s="231">
        <v>185</v>
      </c>
      <c r="E100" s="204">
        <v>97</v>
      </c>
      <c r="F100" s="202">
        <v>23</v>
      </c>
      <c r="G100" s="107" t="s">
        <v>339</v>
      </c>
      <c r="H100" s="246">
        <v>49</v>
      </c>
      <c r="I100" s="109"/>
      <c r="J100" s="16"/>
      <c r="K100" s="16"/>
      <c r="L100" s="16"/>
      <c r="M100" s="16">
        <v>18</v>
      </c>
      <c r="N100" s="123">
        <v>19536</v>
      </c>
      <c r="O100" s="194">
        <v>1953</v>
      </c>
      <c r="P100" s="38">
        <f t="shared" si="11"/>
        <v>113.95390820195558</v>
      </c>
      <c r="Q100" s="326">
        <v>1.7620370370370373E-2</v>
      </c>
      <c r="R100" s="254">
        <f t="shared" si="12"/>
        <v>98.803509704865718</v>
      </c>
      <c r="S100" s="387">
        <f t="shared" si="13"/>
        <v>212.7574179068213</v>
      </c>
      <c r="T100" s="381" t="str">
        <f t="shared" si="16"/>
        <v>+</v>
      </c>
      <c r="U100" s="255">
        <f t="shared" si="17"/>
        <v>2.71527777777778E-3</v>
      </c>
      <c r="V100" s="111">
        <f t="shared" si="14"/>
        <v>25706</v>
      </c>
      <c r="W100" s="304" t="str">
        <f t="shared" si="15"/>
        <v>E</v>
      </c>
      <c r="X100" s="331">
        <v>1.4905092592592593E-2</v>
      </c>
      <c r="Y100" s="66"/>
    </row>
    <row r="101" spans="1:25" ht="15" customHeight="1" x14ac:dyDescent="0.2">
      <c r="A101" s="1"/>
      <c r="B101" s="325"/>
      <c r="C101" s="325"/>
      <c r="D101" s="231">
        <v>1</v>
      </c>
      <c r="E101" s="204">
        <v>98</v>
      </c>
      <c r="F101" s="202">
        <v>315</v>
      </c>
      <c r="G101" s="130" t="s">
        <v>358</v>
      </c>
      <c r="H101" s="246">
        <v>21</v>
      </c>
      <c r="I101" s="132"/>
      <c r="J101" s="17">
        <v>1</v>
      </c>
      <c r="K101" s="174"/>
      <c r="L101" s="174"/>
      <c r="M101" s="174"/>
      <c r="N101" s="123">
        <v>30417</v>
      </c>
      <c r="O101" s="252">
        <v>1983</v>
      </c>
      <c r="P101" s="38">
        <f t="shared" si="11"/>
        <v>65.718769512720442</v>
      </c>
      <c r="Q101" s="326">
        <v>9.2546296296296283E-3</v>
      </c>
      <c r="R101" s="254">
        <f t="shared" si="12"/>
        <v>146.84924222281307</v>
      </c>
      <c r="S101" s="387">
        <f t="shared" si="13"/>
        <v>212.5680117355335</v>
      </c>
      <c r="T101" s="381" t="str">
        <f t="shared" si="16"/>
        <v>+</v>
      </c>
      <c r="U101" s="255">
        <f t="shared" si="17"/>
        <v>2.0254629629629442E-4</v>
      </c>
      <c r="V101" s="111">
        <f t="shared" si="14"/>
        <v>14825</v>
      </c>
      <c r="W101" s="304" t="str">
        <f t="shared" si="15"/>
        <v>B</v>
      </c>
      <c r="X101" s="331">
        <v>9.0520833333333339E-3</v>
      </c>
      <c r="Y101" s="66"/>
    </row>
    <row r="102" spans="1:25" ht="15" customHeight="1" x14ac:dyDescent="0.2">
      <c r="A102" s="1"/>
      <c r="B102" s="325">
        <v>4</v>
      </c>
      <c r="C102" s="325">
        <v>78</v>
      </c>
      <c r="D102" s="231">
        <v>13</v>
      </c>
      <c r="E102" s="204">
        <v>99</v>
      </c>
      <c r="F102" s="202">
        <v>233</v>
      </c>
      <c r="G102" s="131" t="s">
        <v>189</v>
      </c>
      <c r="H102" s="246">
        <v>27</v>
      </c>
      <c r="I102" s="134"/>
      <c r="J102" s="17">
        <v>9</v>
      </c>
      <c r="K102" s="71"/>
      <c r="L102" s="71"/>
      <c r="M102" s="71"/>
      <c r="N102" s="123">
        <v>27922</v>
      </c>
      <c r="O102" s="201">
        <v>1976</v>
      </c>
      <c r="P102" s="38">
        <f t="shared" si="11"/>
        <v>76.779027855670691</v>
      </c>
      <c r="Q102" s="326">
        <v>1.1180555555555556E-2</v>
      </c>
      <c r="R102" s="254">
        <f t="shared" si="12"/>
        <v>135.78835416112736</v>
      </c>
      <c r="S102" s="387">
        <f t="shared" si="13"/>
        <v>212.56738201679804</v>
      </c>
      <c r="T102" s="381" t="str">
        <f t="shared" si="16"/>
        <v>+</v>
      </c>
      <c r="U102" s="255">
        <f t="shared" si="17"/>
        <v>6.956018518518535E-4</v>
      </c>
      <c r="V102" s="111">
        <f t="shared" si="14"/>
        <v>17320</v>
      </c>
      <c r="W102" s="304" t="str">
        <f t="shared" si="15"/>
        <v>B</v>
      </c>
      <c r="X102" s="331">
        <v>1.0484953703703703E-2</v>
      </c>
      <c r="Y102" s="66"/>
    </row>
    <row r="103" spans="1:25" ht="15" customHeight="1" x14ac:dyDescent="0.2">
      <c r="A103" s="1"/>
      <c r="B103" s="325">
        <v>188</v>
      </c>
      <c r="C103" s="325">
        <v>147</v>
      </c>
      <c r="D103" s="231">
        <v>170</v>
      </c>
      <c r="E103" s="204">
        <v>100</v>
      </c>
      <c r="F103" s="202">
        <v>147</v>
      </c>
      <c r="G103" s="107" t="s">
        <v>147</v>
      </c>
      <c r="H103" s="246">
        <v>35</v>
      </c>
      <c r="I103" s="109"/>
      <c r="J103" s="16"/>
      <c r="K103" s="16"/>
      <c r="L103" s="16">
        <v>52</v>
      </c>
      <c r="M103" s="16"/>
      <c r="N103" s="123">
        <v>20292</v>
      </c>
      <c r="O103" s="193">
        <v>1955</v>
      </c>
      <c r="P103" s="38">
        <f t="shared" si="11"/>
        <v>110.60258342950253</v>
      </c>
      <c r="Q103" s="326">
        <v>1.7142361111111112E-2</v>
      </c>
      <c r="R103" s="254">
        <f t="shared" si="12"/>
        <v>101.54879021536826</v>
      </c>
      <c r="S103" s="387">
        <f t="shared" si="13"/>
        <v>212.15137364487077</v>
      </c>
      <c r="T103" s="381" t="str">
        <f t="shared" si="16"/>
        <v>-</v>
      </c>
      <c r="U103" s="255">
        <f t="shared" si="17"/>
        <v>6.8402777777777646E-4</v>
      </c>
      <c r="V103" s="111">
        <f t="shared" si="14"/>
        <v>24950</v>
      </c>
      <c r="W103" s="304" t="str">
        <f t="shared" si="15"/>
        <v>D</v>
      </c>
      <c r="X103" s="331">
        <v>1.7826388888888888E-2</v>
      </c>
      <c r="Y103" s="66"/>
    </row>
    <row r="104" spans="1:25" ht="15" customHeight="1" x14ac:dyDescent="0.2">
      <c r="A104" s="1"/>
      <c r="B104" s="325">
        <v>155</v>
      </c>
      <c r="C104" s="325">
        <v>50</v>
      </c>
      <c r="D104" s="231">
        <v>205</v>
      </c>
      <c r="E104" s="204">
        <v>101</v>
      </c>
      <c r="F104" s="202">
        <v>117</v>
      </c>
      <c r="G104" s="107" t="s">
        <v>130</v>
      </c>
      <c r="H104" s="246">
        <v>38</v>
      </c>
      <c r="I104" s="109"/>
      <c r="J104" s="16"/>
      <c r="K104" s="16"/>
      <c r="L104" s="162"/>
      <c r="M104" s="16">
        <v>25</v>
      </c>
      <c r="N104" s="123">
        <v>18792</v>
      </c>
      <c r="O104" s="194">
        <v>1951</v>
      </c>
      <c r="P104" s="38">
        <f t="shared" si="11"/>
        <v>117.25203734309989</v>
      </c>
      <c r="Q104" s="326">
        <v>1.8312499999999999E-2</v>
      </c>
      <c r="R104" s="254">
        <f t="shared" si="12"/>
        <v>94.828503057697432</v>
      </c>
      <c r="S104" s="387">
        <f t="shared" si="13"/>
        <v>212.0805404007973</v>
      </c>
      <c r="T104" s="381" t="str">
        <f t="shared" si="16"/>
        <v>+</v>
      </c>
      <c r="U104" s="255">
        <f t="shared" si="17"/>
        <v>1.8530092592592556E-3</v>
      </c>
      <c r="V104" s="111">
        <f t="shared" si="14"/>
        <v>26450</v>
      </c>
      <c r="W104" s="304" t="str">
        <f t="shared" si="15"/>
        <v>E</v>
      </c>
      <c r="X104" s="331">
        <v>1.6459490740740743E-2</v>
      </c>
      <c r="Y104" s="66"/>
    </row>
    <row r="105" spans="1:25" ht="15" customHeight="1" x14ac:dyDescent="0.2">
      <c r="A105" s="1"/>
      <c r="B105" s="325">
        <v>235</v>
      </c>
      <c r="C105" s="325">
        <v>180</v>
      </c>
      <c r="D105" s="231">
        <v>197</v>
      </c>
      <c r="E105" s="204">
        <v>102</v>
      </c>
      <c r="F105" s="202">
        <v>78</v>
      </c>
      <c r="G105" s="107" t="s">
        <v>95</v>
      </c>
      <c r="H105" s="246">
        <v>41</v>
      </c>
      <c r="I105" s="109"/>
      <c r="J105" s="16"/>
      <c r="K105" s="16"/>
      <c r="L105" s="162"/>
      <c r="M105" s="16">
        <v>22</v>
      </c>
      <c r="N105" s="123">
        <v>19068</v>
      </c>
      <c r="O105" s="182">
        <v>1952</v>
      </c>
      <c r="P105" s="38">
        <f t="shared" si="11"/>
        <v>116.02853782299796</v>
      </c>
      <c r="Q105" s="326">
        <v>1.8099537037037036E-2</v>
      </c>
      <c r="R105" s="254">
        <f t="shared" si="12"/>
        <v>96.05158202605692</v>
      </c>
      <c r="S105" s="387">
        <f t="shared" si="13"/>
        <v>212.08011984905488</v>
      </c>
      <c r="T105" s="381" t="str">
        <f t="shared" si="16"/>
        <v>-</v>
      </c>
      <c r="U105" s="255">
        <f t="shared" si="17"/>
        <v>1.6597222222222222E-3</v>
      </c>
      <c r="V105" s="111">
        <f t="shared" si="14"/>
        <v>26174</v>
      </c>
      <c r="W105" s="304" t="str">
        <f t="shared" si="15"/>
        <v>E</v>
      </c>
      <c r="X105" s="331">
        <v>1.9759259259259258E-2</v>
      </c>
      <c r="Y105" s="66"/>
    </row>
    <row r="106" spans="1:25" ht="15" customHeight="1" x14ac:dyDescent="0.2">
      <c r="A106" s="1"/>
      <c r="B106" s="325">
        <v>112</v>
      </c>
      <c r="C106" s="325">
        <v>119</v>
      </c>
      <c r="D106" s="231">
        <v>116</v>
      </c>
      <c r="E106" s="204">
        <v>103</v>
      </c>
      <c r="F106" s="202">
        <v>241</v>
      </c>
      <c r="G106" s="130" t="s">
        <v>240</v>
      </c>
      <c r="H106" s="246">
        <v>26</v>
      </c>
      <c r="I106" s="132"/>
      <c r="J106" s="91"/>
      <c r="K106" s="174"/>
      <c r="L106" s="162">
        <v>25</v>
      </c>
      <c r="M106" s="91"/>
      <c r="N106" s="123">
        <v>23122</v>
      </c>
      <c r="O106" s="192">
        <v>1963</v>
      </c>
      <c r="P106" s="38">
        <f t="shared" si="11"/>
        <v>98.057280379182203</v>
      </c>
      <c r="Q106" s="326">
        <v>1.4996527777777777E-2</v>
      </c>
      <c r="R106" s="254">
        <f t="shared" si="12"/>
        <v>113.87264025525128</v>
      </c>
      <c r="S106" s="387">
        <f t="shared" si="13"/>
        <v>211.92992063443347</v>
      </c>
      <c r="T106" s="381" t="str">
        <f t="shared" si="16"/>
        <v>-</v>
      </c>
      <c r="U106" s="255">
        <f t="shared" si="17"/>
        <v>5.4398148148148903E-5</v>
      </c>
      <c r="V106" s="111">
        <f t="shared" si="14"/>
        <v>22120</v>
      </c>
      <c r="W106" s="304" t="str">
        <f t="shared" si="15"/>
        <v>D</v>
      </c>
      <c r="X106" s="331">
        <v>1.5050925925925926E-2</v>
      </c>
      <c r="Y106" s="66"/>
    </row>
    <row r="107" spans="1:25" ht="15" customHeight="1" x14ac:dyDescent="0.2">
      <c r="A107" s="1"/>
      <c r="B107" s="325"/>
      <c r="C107" s="325"/>
      <c r="D107" s="231">
        <v>55</v>
      </c>
      <c r="E107" s="204">
        <v>104</v>
      </c>
      <c r="F107" s="202">
        <v>302</v>
      </c>
      <c r="G107" s="130" t="s">
        <v>346</v>
      </c>
      <c r="H107" s="246">
        <v>21</v>
      </c>
      <c r="I107" s="132"/>
      <c r="J107" s="17"/>
      <c r="K107" s="151">
        <v>23</v>
      </c>
      <c r="L107" s="174"/>
      <c r="M107" s="174"/>
      <c r="N107" s="123">
        <v>26010</v>
      </c>
      <c r="O107" s="252">
        <v>1971</v>
      </c>
      <c r="P107" s="38">
        <f t="shared" si="11"/>
        <v>85.254865110869432</v>
      </c>
      <c r="Q107" s="326">
        <v>1.2868055555555556E-2</v>
      </c>
      <c r="R107" s="254">
        <f t="shared" si="12"/>
        <v>126.09678277053975</v>
      </c>
      <c r="S107" s="387">
        <f t="shared" si="13"/>
        <v>211.35164788140918</v>
      </c>
      <c r="T107" s="381" t="str">
        <f t="shared" si="16"/>
        <v>-</v>
      </c>
      <c r="U107" s="255">
        <f t="shared" si="17"/>
        <v>1.8171296296296165E-4</v>
      </c>
      <c r="V107" s="111">
        <f t="shared" si="14"/>
        <v>19232</v>
      </c>
      <c r="W107" s="304" t="str">
        <f t="shared" si="15"/>
        <v>C</v>
      </c>
      <c r="X107" s="331">
        <v>1.3049768518518518E-2</v>
      </c>
      <c r="Y107" s="66"/>
    </row>
    <row r="108" spans="1:25" ht="15" customHeight="1" x14ac:dyDescent="0.2">
      <c r="A108" s="1"/>
      <c r="B108" s="325">
        <v>3</v>
      </c>
      <c r="C108" s="325">
        <v>125</v>
      </c>
      <c r="D108" s="231">
        <v>3</v>
      </c>
      <c r="E108" s="204">
        <v>105</v>
      </c>
      <c r="F108" s="202">
        <v>272</v>
      </c>
      <c r="G108" s="130" t="s">
        <v>286</v>
      </c>
      <c r="H108" s="246">
        <v>24</v>
      </c>
      <c r="I108" s="180"/>
      <c r="J108" s="17">
        <v>3</v>
      </c>
      <c r="K108" s="174"/>
      <c r="L108" s="174"/>
      <c r="M108" s="174"/>
      <c r="N108" s="123">
        <v>29526</v>
      </c>
      <c r="O108" s="252">
        <v>1980</v>
      </c>
      <c r="P108" s="38">
        <f t="shared" si="11"/>
        <v>69.66854513739726</v>
      </c>
      <c r="Q108" s="326">
        <v>1.0177083333333333E-2</v>
      </c>
      <c r="R108" s="254">
        <f t="shared" si="12"/>
        <v>141.55144908269079</v>
      </c>
      <c r="S108" s="387">
        <f t="shared" si="13"/>
        <v>211.21999422008804</v>
      </c>
      <c r="T108" s="381" t="str">
        <f t="shared" si="16"/>
        <v>-</v>
      </c>
      <c r="U108" s="255">
        <f t="shared" si="17"/>
        <v>2.2106481481481456E-4</v>
      </c>
      <c r="V108" s="111">
        <f t="shared" si="14"/>
        <v>15716</v>
      </c>
      <c r="W108" s="304" t="str">
        <f t="shared" si="15"/>
        <v>B</v>
      </c>
      <c r="X108" s="331">
        <v>1.0398148148148148E-2</v>
      </c>
      <c r="Y108" s="66"/>
    </row>
    <row r="109" spans="1:25" ht="15" customHeight="1" x14ac:dyDescent="0.2">
      <c r="A109" s="1"/>
      <c r="B109" s="325">
        <v>223</v>
      </c>
      <c r="C109" s="325">
        <v>97</v>
      </c>
      <c r="D109" s="231">
        <v>239</v>
      </c>
      <c r="E109" s="204">
        <v>106</v>
      </c>
      <c r="F109" s="202">
        <v>96</v>
      </c>
      <c r="G109" s="107" t="s">
        <v>228</v>
      </c>
      <c r="H109" s="246">
        <v>39</v>
      </c>
      <c r="I109" s="114"/>
      <c r="J109" s="17"/>
      <c r="K109" s="17"/>
      <c r="L109" s="17"/>
      <c r="M109" s="16">
        <v>40</v>
      </c>
      <c r="N109" s="123">
        <v>16590</v>
      </c>
      <c r="O109" s="182">
        <v>1945</v>
      </c>
      <c r="P109" s="38">
        <f t="shared" si="11"/>
        <v>127.01343568826078</v>
      </c>
      <c r="Q109" s="326">
        <v>2.0192129629629633E-2</v>
      </c>
      <c r="R109" s="254">
        <f t="shared" si="12"/>
        <v>84.033501728263758</v>
      </c>
      <c r="S109" s="387">
        <f t="shared" si="13"/>
        <v>211.04693741652454</v>
      </c>
      <c r="T109" s="381" t="str">
        <f t="shared" si="16"/>
        <v>+</v>
      </c>
      <c r="U109" s="255">
        <f t="shared" si="17"/>
        <v>8.1134259259259267E-4</v>
      </c>
      <c r="V109" s="111">
        <f t="shared" si="14"/>
        <v>28652</v>
      </c>
      <c r="W109" s="304" t="str">
        <f t="shared" si="15"/>
        <v>E</v>
      </c>
      <c r="X109" s="331">
        <v>1.938078703703704E-2</v>
      </c>
      <c r="Y109" s="66"/>
    </row>
    <row r="110" spans="1:25" ht="15" customHeight="1" x14ac:dyDescent="0.2">
      <c r="A110" s="1"/>
      <c r="B110" s="325">
        <v>48</v>
      </c>
      <c r="C110" s="325">
        <v>130</v>
      </c>
      <c r="D110" s="231">
        <v>48</v>
      </c>
      <c r="E110" s="204">
        <v>107</v>
      </c>
      <c r="F110" s="202">
        <v>173</v>
      </c>
      <c r="G110" s="107" t="s">
        <v>168</v>
      </c>
      <c r="H110" s="246">
        <v>33</v>
      </c>
      <c r="I110" s="114"/>
      <c r="J110" s="17"/>
      <c r="K110" s="151">
        <v>19</v>
      </c>
      <c r="L110" s="17"/>
      <c r="M110" s="17"/>
      <c r="N110" s="123">
        <v>26439</v>
      </c>
      <c r="O110" s="17">
        <v>1972</v>
      </c>
      <c r="P110" s="38">
        <f t="shared" si="11"/>
        <v>83.353121291580607</v>
      </c>
      <c r="Q110" s="326">
        <v>1.2596064814814815E-2</v>
      </c>
      <c r="R110" s="254">
        <f t="shared" si="12"/>
        <v>127.65886732252061</v>
      </c>
      <c r="S110" s="387">
        <f t="shared" si="13"/>
        <v>211.0119886141012</v>
      </c>
      <c r="T110" s="381" t="str">
        <f t="shared" si="16"/>
        <v>-</v>
      </c>
      <c r="U110" s="255">
        <f t="shared" si="17"/>
        <v>2.442129629629617E-4</v>
      </c>
      <c r="V110" s="111">
        <f t="shared" si="14"/>
        <v>18803</v>
      </c>
      <c r="W110" s="304" t="str">
        <f t="shared" si="15"/>
        <v>C</v>
      </c>
      <c r="X110" s="331">
        <v>1.2840277777777777E-2</v>
      </c>
      <c r="Y110" s="66"/>
    </row>
    <row r="111" spans="1:25" ht="15" customHeight="1" x14ac:dyDescent="0.2">
      <c r="A111" s="1"/>
      <c r="B111" s="325">
        <v>59</v>
      </c>
      <c r="C111" s="325">
        <v>90</v>
      </c>
      <c r="D111" s="231">
        <v>89</v>
      </c>
      <c r="E111" s="204">
        <v>108</v>
      </c>
      <c r="F111" s="202">
        <v>191</v>
      </c>
      <c r="G111" s="131" t="s">
        <v>178</v>
      </c>
      <c r="H111" s="246">
        <v>31</v>
      </c>
      <c r="I111" s="133"/>
      <c r="J111" s="17"/>
      <c r="K111" s="151">
        <v>37</v>
      </c>
      <c r="L111" s="14"/>
      <c r="M111" s="14"/>
      <c r="N111" s="123">
        <v>24599</v>
      </c>
      <c r="O111" s="68">
        <v>1967</v>
      </c>
      <c r="P111" s="38">
        <f t="shared" si="11"/>
        <v>91.509784758926685</v>
      </c>
      <c r="Q111" s="326">
        <v>1.4032407407407408E-2</v>
      </c>
      <c r="R111" s="254">
        <f t="shared" si="12"/>
        <v>119.40973145440043</v>
      </c>
      <c r="S111" s="387">
        <f t="shared" si="13"/>
        <v>210.91951621332711</v>
      </c>
      <c r="T111" s="381" t="str">
        <f t="shared" si="16"/>
        <v>+</v>
      </c>
      <c r="U111" s="255">
        <f t="shared" si="17"/>
        <v>8.4143518518518638E-4</v>
      </c>
      <c r="V111" s="111">
        <f t="shared" si="14"/>
        <v>20643</v>
      </c>
      <c r="W111" s="304" t="str">
        <f t="shared" si="15"/>
        <v>C</v>
      </c>
      <c r="X111" s="331">
        <v>1.3190972222222222E-2</v>
      </c>
      <c r="Y111" s="66"/>
    </row>
    <row r="112" spans="1:25" ht="15" customHeight="1" x14ac:dyDescent="0.2">
      <c r="A112" s="1"/>
      <c r="B112" s="325">
        <v>38</v>
      </c>
      <c r="C112" s="325">
        <v>112</v>
      </c>
      <c r="D112" s="231">
        <v>52</v>
      </c>
      <c r="E112" s="204">
        <v>109</v>
      </c>
      <c r="F112" s="202">
        <v>166</v>
      </c>
      <c r="G112" s="107" t="s">
        <v>161</v>
      </c>
      <c r="H112" s="246">
        <v>34</v>
      </c>
      <c r="I112" s="109"/>
      <c r="J112" s="91"/>
      <c r="K112" s="151">
        <v>21</v>
      </c>
      <c r="L112" s="16"/>
      <c r="M112" s="16"/>
      <c r="N112" s="123">
        <v>26185</v>
      </c>
      <c r="O112" s="17">
        <v>1971</v>
      </c>
      <c r="P112" s="38">
        <f t="shared" si="11"/>
        <v>84.479095487616419</v>
      </c>
      <c r="Q112" s="326">
        <v>1.283564814814815E-2</v>
      </c>
      <c r="R112" s="254">
        <f t="shared" si="12"/>
        <v>126.2829034831162</v>
      </c>
      <c r="S112" s="387">
        <f t="shared" si="13"/>
        <v>210.76199897073263</v>
      </c>
      <c r="T112" s="381" t="str">
        <f t="shared" si="16"/>
        <v>+</v>
      </c>
      <c r="U112" s="255">
        <f t="shared" si="17"/>
        <v>2.7662037037037152E-4</v>
      </c>
      <c r="V112" s="111">
        <f t="shared" si="14"/>
        <v>19057</v>
      </c>
      <c r="W112" s="304" t="str">
        <f t="shared" si="15"/>
        <v>C</v>
      </c>
      <c r="X112" s="331">
        <v>1.2559027777777778E-2</v>
      </c>
      <c r="Y112" s="66"/>
    </row>
    <row r="113" spans="1:25" ht="15" customHeight="1" x14ac:dyDescent="0.2">
      <c r="A113" s="1"/>
      <c r="B113" s="325">
        <v>24</v>
      </c>
      <c r="C113" s="325">
        <v>137</v>
      </c>
      <c r="D113" s="231">
        <v>22</v>
      </c>
      <c r="E113" s="204">
        <v>110</v>
      </c>
      <c r="F113" s="202">
        <v>221</v>
      </c>
      <c r="G113" s="131" t="s">
        <v>206</v>
      </c>
      <c r="H113" s="246">
        <v>28</v>
      </c>
      <c r="I113" s="132"/>
      <c r="J113" s="17">
        <v>11</v>
      </c>
      <c r="K113" s="91"/>
      <c r="L113" s="91"/>
      <c r="M113" s="91"/>
      <c r="N113" s="123">
        <v>27806</v>
      </c>
      <c r="O113" s="192">
        <v>1976</v>
      </c>
      <c r="P113" s="38">
        <f t="shared" si="11"/>
        <v>77.293252291655563</v>
      </c>
      <c r="Q113" s="326">
        <v>1.1597222222222222E-2</v>
      </c>
      <c r="R113" s="254">
        <f t="shared" si="12"/>
        <v>133.39537357085882</v>
      </c>
      <c r="S113" s="387">
        <f t="shared" si="13"/>
        <v>210.68862586251439</v>
      </c>
      <c r="T113" s="381" t="str">
        <f t="shared" si="16"/>
        <v>-</v>
      </c>
      <c r="U113" s="255">
        <f t="shared" si="17"/>
        <v>3.5648148148148193E-4</v>
      </c>
      <c r="V113" s="111">
        <f t="shared" si="14"/>
        <v>17436</v>
      </c>
      <c r="W113" s="304" t="str">
        <f t="shared" si="15"/>
        <v>B</v>
      </c>
      <c r="X113" s="331">
        <v>1.1953703703703704E-2</v>
      </c>
      <c r="Y113" s="66"/>
    </row>
    <row r="114" spans="1:25" ht="15" customHeight="1" x14ac:dyDescent="0.2">
      <c r="A114" s="1"/>
      <c r="B114" s="325">
        <v>27</v>
      </c>
      <c r="C114" s="325">
        <v>133</v>
      </c>
      <c r="D114" s="231">
        <v>27</v>
      </c>
      <c r="E114" s="204">
        <v>111</v>
      </c>
      <c r="F114" s="202">
        <v>210</v>
      </c>
      <c r="G114" s="131" t="s">
        <v>197</v>
      </c>
      <c r="H114" s="246">
        <v>29</v>
      </c>
      <c r="I114" s="135"/>
      <c r="J114" s="17">
        <v>15</v>
      </c>
      <c r="K114" s="12"/>
      <c r="L114" s="84"/>
      <c r="M114" s="84"/>
      <c r="N114" s="123">
        <v>27555</v>
      </c>
      <c r="O114" s="192">
        <v>1975</v>
      </c>
      <c r="P114" s="38">
        <f t="shared" si="11"/>
        <v>78.405927579864169</v>
      </c>
      <c r="Q114" s="326">
        <v>1.1798611111111109E-2</v>
      </c>
      <c r="R114" s="254">
        <f t="shared" si="12"/>
        <v>132.23876628556238</v>
      </c>
      <c r="S114" s="387">
        <f t="shared" si="13"/>
        <v>210.64469386542655</v>
      </c>
      <c r="T114" s="381" t="str">
        <f t="shared" si="16"/>
        <v>-</v>
      </c>
      <c r="U114" s="255">
        <f t="shared" si="17"/>
        <v>3.113425925925957E-4</v>
      </c>
      <c r="V114" s="111">
        <f t="shared" si="14"/>
        <v>17687</v>
      </c>
      <c r="W114" s="304" t="str">
        <f t="shared" si="15"/>
        <v>B</v>
      </c>
      <c r="X114" s="331">
        <v>1.2109953703703704E-2</v>
      </c>
      <c r="Y114" s="66"/>
    </row>
    <row r="115" spans="1:25" ht="15" customHeight="1" x14ac:dyDescent="0.2">
      <c r="A115" s="1"/>
      <c r="B115" s="325">
        <v>187</v>
      </c>
      <c r="C115" s="325">
        <v>111</v>
      </c>
      <c r="D115" s="231">
        <v>202</v>
      </c>
      <c r="E115" s="204">
        <v>112</v>
      </c>
      <c r="F115" s="202">
        <v>118</v>
      </c>
      <c r="G115" s="107" t="s">
        <v>117</v>
      </c>
      <c r="H115" s="246">
        <v>38</v>
      </c>
      <c r="I115" s="109"/>
      <c r="J115" s="16"/>
      <c r="K115" s="16"/>
      <c r="L115" s="16"/>
      <c r="M115" s="16">
        <v>24</v>
      </c>
      <c r="N115" s="123">
        <v>19273</v>
      </c>
      <c r="O115" s="193">
        <v>1952</v>
      </c>
      <c r="P115" s="38">
        <f t="shared" si="11"/>
        <v>115.119779121473</v>
      </c>
      <c r="Q115" s="326">
        <v>1.826273148148148E-2</v>
      </c>
      <c r="R115" s="254">
        <f t="shared" si="12"/>
        <v>95.114331294868393</v>
      </c>
      <c r="S115" s="387">
        <f t="shared" si="13"/>
        <v>210.23411041634139</v>
      </c>
      <c r="T115" s="381" t="str">
        <f t="shared" si="16"/>
        <v>+</v>
      </c>
      <c r="U115" s="255">
        <f t="shared" si="17"/>
        <v>5.1736111111110733E-4</v>
      </c>
      <c r="V115" s="111">
        <f t="shared" si="14"/>
        <v>25969</v>
      </c>
      <c r="W115" s="304" t="str">
        <f t="shared" si="15"/>
        <v>E</v>
      </c>
      <c r="X115" s="331">
        <v>1.7745370370370373E-2</v>
      </c>
      <c r="Y115" s="66"/>
    </row>
    <row r="116" spans="1:25" ht="15" customHeight="1" x14ac:dyDescent="0.2">
      <c r="A116" s="1"/>
      <c r="B116" s="325"/>
      <c r="C116" s="325"/>
      <c r="D116" s="231">
        <v>49</v>
      </c>
      <c r="E116" s="204">
        <v>113</v>
      </c>
      <c r="F116" s="202">
        <v>303</v>
      </c>
      <c r="G116" s="130" t="s">
        <v>347</v>
      </c>
      <c r="H116" s="246">
        <v>21</v>
      </c>
      <c r="I116" s="132"/>
      <c r="J116" s="17"/>
      <c r="K116" s="91">
        <v>20</v>
      </c>
      <c r="L116" s="174"/>
      <c r="M116" s="174"/>
      <c r="N116" s="123">
        <v>26617</v>
      </c>
      <c r="O116" s="252">
        <v>1972</v>
      </c>
      <c r="P116" s="38">
        <f t="shared" si="11"/>
        <v>82.564052760500388</v>
      </c>
      <c r="Q116" s="326">
        <v>1.2604166666666666E-2</v>
      </c>
      <c r="R116" s="254">
        <f t="shared" si="12"/>
        <v>127.61233714437651</v>
      </c>
      <c r="S116" s="387">
        <f t="shared" si="13"/>
        <v>210.17638990487688</v>
      </c>
      <c r="T116" s="381" t="str">
        <f t="shared" si="16"/>
        <v>+</v>
      </c>
      <c r="U116" s="255">
        <f t="shared" si="17"/>
        <v>4.9768518518518434E-4</v>
      </c>
      <c r="V116" s="111">
        <f t="shared" si="14"/>
        <v>18625</v>
      </c>
      <c r="W116" s="304" t="str">
        <f t="shared" si="15"/>
        <v>C</v>
      </c>
      <c r="X116" s="331">
        <v>1.2106481481481482E-2</v>
      </c>
      <c r="Y116" s="66"/>
    </row>
    <row r="117" spans="1:25" ht="15" customHeight="1" x14ac:dyDescent="0.2">
      <c r="A117" s="1"/>
      <c r="B117" s="325">
        <v>242</v>
      </c>
      <c r="C117" s="325">
        <v>186</v>
      </c>
      <c r="D117" s="231">
        <v>213</v>
      </c>
      <c r="E117" s="204">
        <v>114</v>
      </c>
      <c r="F117" s="202">
        <v>89</v>
      </c>
      <c r="G117" s="107" t="s">
        <v>104</v>
      </c>
      <c r="H117" s="246">
        <v>40</v>
      </c>
      <c r="I117" s="109"/>
      <c r="J117" s="16"/>
      <c r="K117" s="16"/>
      <c r="L117" s="16"/>
      <c r="M117" s="16">
        <v>29</v>
      </c>
      <c r="N117" s="123">
        <v>18902</v>
      </c>
      <c r="O117" s="194">
        <v>1951</v>
      </c>
      <c r="P117" s="38">
        <f t="shared" si="11"/>
        <v>116.7644107227694</v>
      </c>
      <c r="Q117" s="326">
        <v>1.8567129629629631E-2</v>
      </c>
      <c r="R117" s="254">
        <f t="shared" si="12"/>
        <v>93.366126030311094</v>
      </c>
      <c r="S117" s="387">
        <f t="shared" si="13"/>
        <v>210.13053675308049</v>
      </c>
      <c r="T117" s="381" t="str">
        <f t="shared" si="16"/>
        <v>-</v>
      </c>
      <c r="U117" s="255">
        <f t="shared" si="17"/>
        <v>1.4710648148148139E-3</v>
      </c>
      <c r="V117" s="111">
        <f t="shared" si="14"/>
        <v>26340</v>
      </c>
      <c r="W117" s="304" t="str">
        <f t="shared" si="15"/>
        <v>E</v>
      </c>
      <c r="X117" s="331">
        <v>2.0038194444444445E-2</v>
      </c>
      <c r="Y117" s="66"/>
    </row>
    <row r="118" spans="1:25" ht="15" customHeight="1" x14ac:dyDescent="0.2">
      <c r="A118" s="1"/>
      <c r="B118" s="325"/>
      <c r="C118" s="325"/>
      <c r="D118" s="231">
        <v>174</v>
      </c>
      <c r="E118" s="204">
        <v>115</v>
      </c>
      <c r="F118" s="202">
        <v>129</v>
      </c>
      <c r="G118" s="107" t="s">
        <v>134</v>
      </c>
      <c r="H118" s="246">
        <v>37</v>
      </c>
      <c r="I118" s="109"/>
      <c r="J118" s="16"/>
      <c r="K118" s="17"/>
      <c r="L118" s="162">
        <v>53</v>
      </c>
      <c r="M118" s="16"/>
      <c r="N118" s="123">
        <v>20600</v>
      </c>
      <c r="O118" s="193">
        <v>1956</v>
      </c>
      <c r="P118" s="38">
        <f t="shared" si="11"/>
        <v>109.23722889257721</v>
      </c>
      <c r="Q118" s="326">
        <v>1.7266203703703704E-2</v>
      </c>
      <c r="R118" s="254">
        <f t="shared" si="12"/>
        <v>100.83754320659399</v>
      </c>
      <c r="S118" s="387">
        <f t="shared" si="13"/>
        <v>210.07477209917118</v>
      </c>
      <c r="T118" s="381"/>
      <c r="U118" s="255"/>
      <c r="V118" s="111">
        <f t="shared" si="14"/>
        <v>24642</v>
      </c>
      <c r="W118" s="304" t="str">
        <f t="shared" si="15"/>
        <v>D</v>
      </c>
      <c r="X118" s="331"/>
      <c r="Y118" s="66"/>
    </row>
    <row r="119" spans="1:25" ht="15" customHeight="1" x14ac:dyDescent="0.2">
      <c r="A119" s="1"/>
      <c r="B119" s="325">
        <v>54</v>
      </c>
      <c r="C119" s="325">
        <v>131</v>
      </c>
      <c r="D119" s="231">
        <v>57</v>
      </c>
      <c r="E119" s="204">
        <v>116</v>
      </c>
      <c r="F119" s="202">
        <v>167</v>
      </c>
      <c r="G119" s="107" t="s">
        <v>162</v>
      </c>
      <c r="H119" s="246">
        <v>34</v>
      </c>
      <c r="I119" s="109"/>
      <c r="J119" s="17"/>
      <c r="K119" s="91">
        <v>24</v>
      </c>
      <c r="L119" s="16"/>
      <c r="M119" s="16"/>
      <c r="N119" s="123">
        <v>26268</v>
      </c>
      <c r="O119" s="17">
        <v>1971</v>
      </c>
      <c r="P119" s="38">
        <f t="shared" si="11"/>
        <v>84.111159037730701</v>
      </c>
      <c r="Q119" s="326">
        <v>1.2896990740740738E-2</v>
      </c>
      <c r="R119" s="254">
        <f t="shared" si="12"/>
        <v>125.93060356288223</v>
      </c>
      <c r="S119" s="387">
        <f t="shared" si="13"/>
        <v>210.04176260061291</v>
      </c>
      <c r="T119" s="381" t="str">
        <f t="shared" ref="T119:T133" si="18">IF(X119&lt;Q119,"+","-")</f>
        <v>-</v>
      </c>
      <c r="U119" s="255">
        <f t="shared" ref="U119:U133" si="19">IF(X119&gt;Q119,X119-Q119,Q119-X119)</f>
        <v>1.1574074074074264E-4</v>
      </c>
      <c r="V119" s="111">
        <f t="shared" si="14"/>
        <v>18974</v>
      </c>
      <c r="W119" s="304" t="str">
        <f t="shared" si="15"/>
        <v>C</v>
      </c>
      <c r="X119" s="331">
        <v>1.3012731481481481E-2</v>
      </c>
      <c r="Y119" s="66"/>
    </row>
    <row r="120" spans="1:25" ht="15" customHeight="1" x14ac:dyDescent="0.2">
      <c r="A120" s="1"/>
      <c r="B120" s="325">
        <v>37</v>
      </c>
      <c r="C120" s="325">
        <v>118</v>
      </c>
      <c r="D120" s="231">
        <v>53</v>
      </c>
      <c r="E120" s="204">
        <v>117</v>
      </c>
      <c r="F120" s="202">
        <v>291</v>
      </c>
      <c r="G120" s="130" t="s">
        <v>307</v>
      </c>
      <c r="H120" s="246">
        <v>22</v>
      </c>
      <c r="I120" s="132"/>
      <c r="J120" s="174"/>
      <c r="K120" s="91">
        <v>22</v>
      </c>
      <c r="L120" s="174"/>
      <c r="M120" s="174"/>
      <c r="N120" s="123">
        <v>26392</v>
      </c>
      <c r="O120" s="252">
        <v>1972</v>
      </c>
      <c r="P120" s="38">
        <f t="shared" si="11"/>
        <v>83.561470847539994</v>
      </c>
      <c r="Q120" s="326">
        <v>1.2836805555555554E-2</v>
      </c>
      <c r="R120" s="254">
        <f t="shared" si="12"/>
        <v>126.2762563148099</v>
      </c>
      <c r="S120" s="387">
        <f t="shared" si="13"/>
        <v>209.83772716234989</v>
      </c>
      <c r="T120" s="381" t="str">
        <f t="shared" si="18"/>
        <v>+</v>
      </c>
      <c r="U120" s="255">
        <f t="shared" si="19"/>
        <v>2.8703703703703703E-4</v>
      </c>
      <c r="V120" s="111">
        <f t="shared" si="14"/>
        <v>18850</v>
      </c>
      <c r="W120" s="304" t="str">
        <f t="shared" si="15"/>
        <v>C</v>
      </c>
      <c r="X120" s="331">
        <v>1.2549768518518517E-2</v>
      </c>
      <c r="Y120" s="66"/>
    </row>
    <row r="121" spans="1:25" ht="15" customHeight="1" x14ac:dyDescent="0.2">
      <c r="A121" s="1"/>
      <c r="B121" s="325">
        <v>161</v>
      </c>
      <c r="C121" s="325">
        <v>81</v>
      </c>
      <c r="D121" s="231">
        <v>195</v>
      </c>
      <c r="E121" s="204">
        <v>118</v>
      </c>
      <c r="F121" s="202">
        <v>59</v>
      </c>
      <c r="G121" s="107" t="s">
        <v>75</v>
      </c>
      <c r="H121" s="246">
        <v>43</v>
      </c>
      <c r="I121" s="97"/>
      <c r="J121" s="79"/>
      <c r="K121" s="79"/>
      <c r="L121" s="162"/>
      <c r="M121" s="16">
        <v>21</v>
      </c>
      <c r="N121" s="123">
        <v>19709</v>
      </c>
      <c r="O121" s="197">
        <v>1953</v>
      </c>
      <c r="P121" s="38">
        <f t="shared" si="11"/>
        <v>113.18700451725402</v>
      </c>
      <c r="Q121" s="326">
        <v>1.8013888888888888E-2</v>
      </c>
      <c r="R121" s="254">
        <f t="shared" si="12"/>
        <v>96.54347248072321</v>
      </c>
      <c r="S121" s="387">
        <f t="shared" si="13"/>
        <v>209.73047699797723</v>
      </c>
      <c r="T121" s="381" t="str">
        <f t="shared" si="18"/>
        <v>+</v>
      </c>
      <c r="U121" s="255">
        <f t="shared" si="19"/>
        <v>1.2731481481481483E-3</v>
      </c>
      <c r="V121" s="111">
        <f t="shared" si="14"/>
        <v>25533</v>
      </c>
      <c r="W121" s="304" t="str">
        <f t="shared" si="15"/>
        <v>E</v>
      </c>
      <c r="X121" s="331">
        <v>1.674074074074074E-2</v>
      </c>
      <c r="Y121" s="66"/>
    </row>
    <row r="122" spans="1:25" ht="15" customHeight="1" x14ac:dyDescent="0.2">
      <c r="A122" s="1"/>
      <c r="B122" s="325">
        <v>174</v>
      </c>
      <c r="C122" s="325">
        <v>80</v>
      </c>
      <c r="D122" s="231">
        <v>210</v>
      </c>
      <c r="E122" s="204">
        <v>119</v>
      </c>
      <c r="F122" s="202">
        <v>12</v>
      </c>
      <c r="G122" s="107" t="s">
        <v>32</v>
      </c>
      <c r="H122" s="246">
        <v>52</v>
      </c>
      <c r="I122" s="109"/>
      <c r="J122" s="16"/>
      <c r="K122" s="16"/>
      <c r="L122" s="162"/>
      <c r="M122" s="16">
        <v>27</v>
      </c>
      <c r="N122" s="123">
        <v>19105</v>
      </c>
      <c r="O122" s="182">
        <v>1952</v>
      </c>
      <c r="P122" s="38">
        <f t="shared" si="11"/>
        <v>115.86451795979589</v>
      </c>
      <c r="Q122" s="326">
        <v>1.8487268518518517E-2</v>
      </c>
      <c r="R122" s="254">
        <f t="shared" si="12"/>
        <v>93.824780643445905</v>
      </c>
      <c r="S122" s="387">
        <f t="shared" si="13"/>
        <v>209.68929860324181</v>
      </c>
      <c r="T122" s="381" t="str">
        <f t="shared" si="18"/>
        <v>+</v>
      </c>
      <c r="U122" s="255">
        <f t="shared" si="19"/>
        <v>1.3043981481481483E-3</v>
      </c>
      <c r="V122" s="111">
        <f t="shared" si="14"/>
        <v>26137</v>
      </c>
      <c r="W122" s="304" t="str">
        <f t="shared" si="15"/>
        <v>E</v>
      </c>
      <c r="X122" s="331">
        <v>1.7182870370370369E-2</v>
      </c>
      <c r="Y122" s="66"/>
    </row>
    <row r="123" spans="1:25" ht="15" customHeight="1" x14ac:dyDescent="0.2">
      <c r="A123" s="1"/>
      <c r="B123" s="325">
        <v>26</v>
      </c>
      <c r="C123" s="325">
        <v>127</v>
      </c>
      <c r="D123" s="231">
        <v>35</v>
      </c>
      <c r="E123" s="204">
        <v>120</v>
      </c>
      <c r="F123" s="202">
        <v>202</v>
      </c>
      <c r="G123" s="131" t="s">
        <v>179</v>
      </c>
      <c r="H123" s="246">
        <v>30</v>
      </c>
      <c r="I123" s="133"/>
      <c r="J123" s="91">
        <v>20</v>
      </c>
      <c r="K123" s="12"/>
      <c r="L123" s="14"/>
      <c r="M123" s="14"/>
      <c r="N123" s="123">
        <v>27405</v>
      </c>
      <c r="O123" s="68">
        <v>1975</v>
      </c>
      <c r="P123" s="38">
        <f t="shared" si="11"/>
        <v>79.07087297122392</v>
      </c>
      <c r="Q123" s="326">
        <v>1.2085648148148149E-2</v>
      </c>
      <c r="R123" s="254">
        <f t="shared" si="12"/>
        <v>130.59026854559957</v>
      </c>
      <c r="S123" s="387">
        <f t="shared" si="13"/>
        <v>209.66114151682348</v>
      </c>
      <c r="T123" s="381" t="str">
        <f t="shared" si="18"/>
        <v>+</v>
      </c>
      <c r="U123" s="255">
        <f t="shared" si="19"/>
        <v>6.0185185185187423E-5</v>
      </c>
      <c r="V123" s="111">
        <f t="shared" si="14"/>
        <v>17837</v>
      </c>
      <c r="W123" s="304" t="str">
        <f t="shared" si="15"/>
        <v>B</v>
      </c>
      <c r="X123" s="331">
        <v>1.2025462962962962E-2</v>
      </c>
      <c r="Y123" s="66"/>
    </row>
    <row r="124" spans="1:25" ht="14.25" customHeight="1" x14ac:dyDescent="0.2">
      <c r="A124" s="1"/>
      <c r="B124" s="325">
        <v>43</v>
      </c>
      <c r="C124" s="325">
        <v>166</v>
      </c>
      <c r="D124" s="231">
        <v>26</v>
      </c>
      <c r="E124" s="204">
        <v>121</v>
      </c>
      <c r="F124" s="202">
        <v>231</v>
      </c>
      <c r="G124" s="107" t="s">
        <v>250</v>
      </c>
      <c r="H124" s="246">
        <v>27</v>
      </c>
      <c r="I124" s="137"/>
      <c r="J124" s="91">
        <v>14</v>
      </c>
      <c r="K124" s="68"/>
      <c r="L124" s="16"/>
      <c r="M124" s="68"/>
      <c r="N124" s="123">
        <v>27864</v>
      </c>
      <c r="O124" s="182">
        <v>1976</v>
      </c>
      <c r="P124" s="38">
        <f t="shared" si="11"/>
        <v>77.03614007366312</v>
      </c>
      <c r="Q124" s="326">
        <v>1.1743055555555555E-2</v>
      </c>
      <c r="R124" s="254">
        <f t="shared" si="12"/>
        <v>132.55783036426482</v>
      </c>
      <c r="S124" s="387">
        <f t="shared" si="13"/>
        <v>209.59397043792794</v>
      </c>
      <c r="T124" s="381" t="str">
        <f t="shared" si="18"/>
        <v>-</v>
      </c>
      <c r="U124" s="255">
        <f t="shared" si="19"/>
        <v>9.1666666666666806E-4</v>
      </c>
      <c r="V124" s="111">
        <f t="shared" si="14"/>
        <v>17378</v>
      </c>
      <c r="W124" s="304" t="str">
        <f t="shared" si="15"/>
        <v>B</v>
      </c>
      <c r="X124" s="331">
        <v>1.2659722222222223E-2</v>
      </c>
      <c r="Y124" s="66"/>
    </row>
    <row r="125" spans="1:25" ht="15" customHeight="1" x14ac:dyDescent="0.2">
      <c r="A125" s="1"/>
      <c r="B125" s="325"/>
      <c r="C125" s="325"/>
      <c r="D125" s="231">
        <v>31</v>
      </c>
      <c r="E125" s="204">
        <v>122</v>
      </c>
      <c r="F125" s="202">
        <v>307</v>
      </c>
      <c r="G125" s="130" t="s">
        <v>350</v>
      </c>
      <c r="H125" s="246">
        <v>21</v>
      </c>
      <c r="I125" s="132"/>
      <c r="J125" s="17">
        <v>17</v>
      </c>
      <c r="K125" s="174"/>
      <c r="L125" s="174"/>
      <c r="M125" s="174"/>
      <c r="N125" s="123">
        <v>27675</v>
      </c>
      <c r="O125" s="252">
        <v>1975</v>
      </c>
      <c r="P125" s="38">
        <f t="shared" si="11"/>
        <v>77.873971266776394</v>
      </c>
      <c r="Q125" s="326">
        <v>1.1943287037037037E-2</v>
      </c>
      <c r="R125" s="254">
        <f t="shared" si="12"/>
        <v>131.40787024727467</v>
      </c>
      <c r="S125" s="387">
        <f t="shared" si="13"/>
        <v>209.28184151405105</v>
      </c>
      <c r="T125" s="381" t="str">
        <f t="shared" si="18"/>
        <v>+</v>
      </c>
      <c r="U125" s="255">
        <f t="shared" si="19"/>
        <v>5.243055555555539E-4</v>
      </c>
      <c r="V125" s="111">
        <f t="shared" si="14"/>
        <v>17567</v>
      </c>
      <c r="W125" s="304" t="str">
        <f t="shared" si="15"/>
        <v>B</v>
      </c>
      <c r="X125" s="331">
        <v>1.1418981481481483E-2</v>
      </c>
      <c r="Y125" s="66"/>
    </row>
    <row r="126" spans="1:25" ht="15" customHeight="1" x14ac:dyDescent="0.2">
      <c r="A126" s="1"/>
      <c r="B126" s="325">
        <v>181</v>
      </c>
      <c r="C126" s="325">
        <v>91</v>
      </c>
      <c r="D126" s="231">
        <v>215</v>
      </c>
      <c r="E126" s="204">
        <v>123</v>
      </c>
      <c r="F126" s="202">
        <v>16</v>
      </c>
      <c r="G126" s="107" t="s">
        <v>36</v>
      </c>
      <c r="H126" s="246">
        <v>51</v>
      </c>
      <c r="I126" s="109"/>
      <c r="J126" s="16"/>
      <c r="K126" s="16"/>
      <c r="L126" s="16"/>
      <c r="M126" s="16">
        <v>30</v>
      </c>
      <c r="N126" s="123">
        <v>19034</v>
      </c>
      <c r="O126" s="182">
        <v>1952</v>
      </c>
      <c r="P126" s="38">
        <f t="shared" si="11"/>
        <v>116.17925877837283</v>
      </c>
      <c r="Q126" s="326">
        <v>1.8635416666666668E-2</v>
      </c>
      <c r="R126" s="254">
        <f t="shared" si="12"/>
        <v>92.973943100239296</v>
      </c>
      <c r="S126" s="387">
        <f t="shared" si="13"/>
        <v>209.15320187861212</v>
      </c>
      <c r="T126" s="381" t="str">
        <f t="shared" si="18"/>
        <v>+</v>
      </c>
      <c r="U126" s="255">
        <f t="shared" si="19"/>
        <v>1.2222222222222252E-3</v>
      </c>
      <c r="V126" s="111">
        <f t="shared" si="14"/>
        <v>26208</v>
      </c>
      <c r="W126" s="304" t="str">
        <f t="shared" si="15"/>
        <v>E</v>
      </c>
      <c r="X126" s="331">
        <v>1.7413194444444443E-2</v>
      </c>
      <c r="Y126" s="66"/>
    </row>
    <row r="127" spans="1:25" ht="15" customHeight="1" x14ac:dyDescent="0.2">
      <c r="A127" s="1"/>
      <c r="B127" s="325">
        <v>239</v>
      </c>
      <c r="C127" s="325">
        <v>215</v>
      </c>
      <c r="D127" s="231">
        <v>191</v>
      </c>
      <c r="E127" s="204">
        <v>124</v>
      </c>
      <c r="F127" s="202">
        <v>82</v>
      </c>
      <c r="G127" s="107" t="s">
        <v>77</v>
      </c>
      <c r="H127" s="246">
        <v>41</v>
      </c>
      <c r="I127" s="97"/>
      <c r="J127" s="79"/>
      <c r="K127" s="79"/>
      <c r="L127" s="162">
        <v>57</v>
      </c>
      <c r="M127" s="79"/>
      <c r="N127" s="123">
        <v>20173</v>
      </c>
      <c r="O127" s="193">
        <v>1955</v>
      </c>
      <c r="P127" s="38">
        <f t="shared" si="11"/>
        <v>111.13010677331458</v>
      </c>
      <c r="Q127" s="326">
        <v>1.7756944444444447E-2</v>
      </c>
      <c r="R127" s="254">
        <f t="shared" si="12"/>
        <v>98.019143844722151</v>
      </c>
      <c r="S127" s="387">
        <f t="shared" si="13"/>
        <v>209.14925061803672</v>
      </c>
      <c r="T127" s="381" t="str">
        <f t="shared" si="18"/>
        <v>-</v>
      </c>
      <c r="U127" s="255">
        <f t="shared" si="19"/>
        <v>2.1180555555555536E-3</v>
      </c>
      <c r="V127" s="111">
        <f t="shared" si="14"/>
        <v>25069</v>
      </c>
      <c r="W127" s="304" t="str">
        <f t="shared" si="15"/>
        <v>D</v>
      </c>
      <c r="X127" s="331">
        <v>1.9875E-2</v>
      </c>
      <c r="Y127" s="66"/>
    </row>
    <row r="128" spans="1:25" ht="15" customHeight="1" x14ac:dyDescent="0.2">
      <c r="A128" s="1"/>
      <c r="B128" s="325">
        <v>46</v>
      </c>
      <c r="C128" s="325">
        <v>123</v>
      </c>
      <c r="D128" s="231">
        <v>59</v>
      </c>
      <c r="E128" s="204">
        <v>125</v>
      </c>
      <c r="F128" s="202">
        <v>230</v>
      </c>
      <c r="G128" s="130" t="s">
        <v>237</v>
      </c>
      <c r="H128" s="246">
        <v>27</v>
      </c>
      <c r="I128" s="132"/>
      <c r="J128" s="17"/>
      <c r="K128" s="151">
        <v>25</v>
      </c>
      <c r="L128" s="91"/>
      <c r="M128" s="91"/>
      <c r="N128" s="123">
        <v>26419</v>
      </c>
      <c r="O128" s="192">
        <v>1972</v>
      </c>
      <c r="P128" s="38">
        <f t="shared" si="11"/>
        <v>83.441780677095238</v>
      </c>
      <c r="Q128" s="326">
        <v>1.294212962962963E-2</v>
      </c>
      <c r="R128" s="254">
        <f t="shared" si="12"/>
        <v>125.67136399893646</v>
      </c>
      <c r="S128" s="387">
        <f t="shared" si="13"/>
        <v>209.11314467603171</v>
      </c>
      <c r="T128" s="381" t="str">
        <f t="shared" si="18"/>
        <v>+</v>
      </c>
      <c r="U128" s="255">
        <f t="shared" si="19"/>
        <v>2.4074074074074102E-4</v>
      </c>
      <c r="V128" s="111">
        <f t="shared" si="14"/>
        <v>18823</v>
      </c>
      <c r="W128" s="304" t="str">
        <f t="shared" si="15"/>
        <v>C</v>
      </c>
      <c r="X128" s="331">
        <v>1.2701388888888889E-2</v>
      </c>
      <c r="Y128" s="66"/>
    </row>
    <row r="129" spans="1:25" ht="15" customHeight="1" x14ac:dyDescent="0.2">
      <c r="A129" s="1"/>
      <c r="B129" s="325">
        <v>150</v>
      </c>
      <c r="C129" s="325">
        <v>158</v>
      </c>
      <c r="D129" s="231">
        <v>132</v>
      </c>
      <c r="E129" s="204">
        <v>126</v>
      </c>
      <c r="F129" s="202">
        <v>263</v>
      </c>
      <c r="G129" s="130" t="s">
        <v>281</v>
      </c>
      <c r="H129" s="246">
        <v>24</v>
      </c>
      <c r="I129" s="180"/>
      <c r="J129" s="174"/>
      <c r="K129" s="150"/>
      <c r="L129" s="16">
        <v>30</v>
      </c>
      <c r="M129" s="174"/>
      <c r="N129" s="123">
        <v>22912</v>
      </c>
      <c r="O129" s="252">
        <v>1962</v>
      </c>
      <c r="P129" s="38">
        <f t="shared" si="11"/>
        <v>98.988203927085834</v>
      </c>
      <c r="Q129" s="326">
        <v>1.5667824074074074E-2</v>
      </c>
      <c r="R129" s="254">
        <f t="shared" si="12"/>
        <v>110.0172826375964</v>
      </c>
      <c r="S129" s="387">
        <f t="shared" si="13"/>
        <v>209.00548656468223</v>
      </c>
      <c r="T129" s="381" t="str">
        <f t="shared" si="18"/>
        <v>-</v>
      </c>
      <c r="U129" s="255">
        <f t="shared" si="19"/>
        <v>5.5902777777777635E-4</v>
      </c>
      <c r="V129" s="111">
        <f t="shared" si="14"/>
        <v>22330</v>
      </c>
      <c r="W129" s="304" t="str">
        <f t="shared" si="15"/>
        <v>D</v>
      </c>
      <c r="X129" s="331">
        <v>1.622685185185185E-2</v>
      </c>
      <c r="Y129" s="66"/>
    </row>
    <row r="130" spans="1:25" ht="15" customHeight="1" x14ac:dyDescent="0.2">
      <c r="A130" s="1"/>
      <c r="B130" s="325">
        <v>219</v>
      </c>
      <c r="C130" s="325">
        <v>105</v>
      </c>
      <c r="D130" s="231">
        <v>236</v>
      </c>
      <c r="E130" s="204">
        <v>127</v>
      </c>
      <c r="F130" s="202">
        <v>6</v>
      </c>
      <c r="G130" s="107" t="s">
        <v>26</v>
      </c>
      <c r="H130" s="246">
        <v>55</v>
      </c>
      <c r="I130" s="109"/>
      <c r="J130" s="16"/>
      <c r="K130" s="16"/>
      <c r="L130" s="16"/>
      <c r="M130" s="16">
        <v>38</v>
      </c>
      <c r="N130" s="123">
        <v>17214</v>
      </c>
      <c r="O130" s="182">
        <v>1947</v>
      </c>
      <c r="P130" s="38">
        <f t="shared" si="11"/>
        <v>124.24726286020429</v>
      </c>
      <c r="Q130" s="326">
        <v>2.0142361111111111E-2</v>
      </c>
      <c r="R130" s="254">
        <f t="shared" si="12"/>
        <v>84.319329965434747</v>
      </c>
      <c r="S130" s="387">
        <f t="shared" si="13"/>
        <v>208.56659282563902</v>
      </c>
      <c r="T130" s="381" t="str">
        <f t="shared" si="18"/>
        <v>+</v>
      </c>
      <c r="U130" s="255">
        <f t="shared" si="19"/>
        <v>9.2592592592592379E-4</v>
      </c>
      <c r="V130" s="111">
        <f t="shared" si="14"/>
        <v>28028</v>
      </c>
      <c r="W130" s="304" t="str">
        <f t="shared" si="15"/>
        <v>E</v>
      </c>
      <c r="X130" s="331">
        <v>1.9216435185185187E-2</v>
      </c>
      <c r="Y130" s="66"/>
    </row>
    <row r="131" spans="1:25" ht="15" customHeight="1" x14ac:dyDescent="0.2">
      <c r="A131" s="1"/>
      <c r="B131" s="325">
        <v>73</v>
      </c>
      <c r="C131" s="325">
        <v>84</v>
      </c>
      <c r="D131" s="231">
        <v>118</v>
      </c>
      <c r="E131" s="204">
        <v>128</v>
      </c>
      <c r="F131" s="202">
        <v>112</v>
      </c>
      <c r="G131" s="107" t="s">
        <v>126</v>
      </c>
      <c r="H131" s="246">
        <v>39</v>
      </c>
      <c r="I131" s="109"/>
      <c r="J131" s="16"/>
      <c r="K131" s="151">
        <v>43</v>
      </c>
      <c r="L131" s="12"/>
      <c r="M131" s="16"/>
      <c r="N131" s="123">
        <v>23847</v>
      </c>
      <c r="O131" s="194">
        <v>1965</v>
      </c>
      <c r="P131" s="38">
        <f t="shared" si="11"/>
        <v>94.843377654276821</v>
      </c>
      <c r="Q131" s="326">
        <v>1.5079861111111112E-2</v>
      </c>
      <c r="R131" s="254">
        <f t="shared" si="12"/>
        <v>113.39404413719755</v>
      </c>
      <c r="S131" s="387">
        <f t="shared" si="13"/>
        <v>208.23742179147439</v>
      </c>
      <c r="T131" s="381" t="str">
        <f t="shared" si="18"/>
        <v>+</v>
      </c>
      <c r="U131" s="255">
        <f t="shared" si="19"/>
        <v>1.4398148148148156E-3</v>
      </c>
      <c r="V131" s="111">
        <f t="shared" si="14"/>
        <v>21395</v>
      </c>
      <c r="W131" s="304" t="str">
        <f t="shared" si="15"/>
        <v>C</v>
      </c>
      <c r="X131" s="331">
        <v>1.3640046296296296E-2</v>
      </c>
      <c r="Y131" s="66"/>
    </row>
    <row r="132" spans="1:25" ht="15" customHeight="1" x14ac:dyDescent="0.2">
      <c r="A132" s="1"/>
      <c r="B132" s="325">
        <v>205</v>
      </c>
      <c r="C132" s="325">
        <v>124</v>
      </c>
      <c r="D132" s="231">
        <v>222</v>
      </c>
      <c r="E132" s="204">
        <v>129</v>
      </c>
      <c r="F132" s="202">
        <v>49</v>
      </c>
      <c r="G132" s="107" t="s">
        <v>54</v>
      </c>
      <c r="H132" s="246">
        <v>45</v>
      </c>
      <c r="I132" s="109"/>
      <c r="J132" s="16"/>
      <c r="K132" s="16"/>
      <c r="L132" s="162"/>
      <c r="M132" s="16">
        <v>33</v>
      </c>
      <c r="N132" s="123">
        <v>18705</v>
      </c>
      <c r="O132" s="182">
        <v>1951</v>
      </c>
      <c r="P132" s="38">
        <f t="shared" ref="P132:P195" si="20">V132/V$310*100</f>
        <v>117.63770567008851</v>
      </c>
      <c r="Q132" s="326">
        <v>1.9052083333333334E-2</v>
      </c>
      <c r="R132" s="254">
        <f t="shared" ref="R132:R195" si="21">200-Q132/Q$310*100</f>
        <v>90.58096250997076</v>
      </c>
      <c r="S132" s="387">
        <f t="shared" ref="S132:S195" si="22">P132+R132</f>
        <v>208.21866818005927</v>
      </c>
      <c r="T132" s="381" t="str">
        <f t="shared" si="18"/>
        <v>+</v>
      </c>
      <c r="U132" s="255">
        <f t="shared" si="19"/>
        <v>4.8842592592592687E-4</v>
      </c>
      <c r="V132" s="111">
        <f t="shared" ref="V132:V195" si="23">G$2-N132</f>
        <v>26537</v>
      </c>
      <c r="W132" s="304" t="str">
        <f t="shared" ref="W132:W195" si="24">IF(O132&lt;=1953,"E",IF(O132&lt;=1963,"D",IF(O132&lt;=1973,"C",IF(O132&lt;=1983,"B","A"))))</f>
        <v>E</v>
      </c>
      <c r="X132" s="331">
        <v>1.8563657407407407E-2</v>
      </c>
      <c r="Y132" s="66"/>
    </row>
    <row r="133" spans="1:25" ht="15" customHeight="1" x14ac:dyDescent="0.2">
      <c r="A133" s="1"/>
      <c r="B133" s="325"/>
      <c r="C133" s="325"/>
      <c r="D133" s="231">
        <v>6</v>
      </c>
      <c r="E133" s="204">
        <v>130</v>
      </c>
      <c r="F133" s="202">
        <v>312</v>
      </c>
      <c r="G133" s="130" t="s">
        <v>355</v>
      </c>
      <c r="H133" s="246">
        <v>21</v>
      </c>
      <c r="I133" s="132"/>
      <c r="J133" s="17">
        <v>5</v>
      </c>
      <c r="K133" s="174"/>
      <c r="L133" s="174"/>
      <c r="M133" s="174"/>
      <c r="N133" s="123">
        <v>29877</v>
      </c>
      <c r="O133" s="68">
        <v>1981</v>
      </c>
      <c r="P133" s="38">
        <f t="shared" si="20"/>
        <v>68.112572921615495</v>
      </c>
      <c r="Q133" s="326">
        <v>1.0440972222222221E-2</v>
      </c>
      <c r="R133" s="254">
        <f t="shared" si="21"/>
        <v>140.03589470885404</v>
      </c>
      <c r="S133" s="387">
        <f t="shared" si="22"/>
        <v>208.14846763046955</v>
      </c>
      <c r="T133" s="381" t="str">
        <f t="shared" si="18"/>
        <v>-</v>
      </c>
      <c r="U133" s="255">
        <f t="shared" si="19"/>
        <v>9.6064814814816185E-5</v>
      </c>
      <c r="V133" s="111">
        <f t="shared" si="23"/>
        <v>15365</v>
      </c>
      <c r="W133" s="304" t="str">
        <f t="shared" si="24"/>
        <v>B</v>
      </c>
      <c r="X133" s="331">
        <v>1.0537037037037037E-2</v>
      </c>
      <c r="Y133" s="66"/>
    </row>
    <row r="134" spans="1:25" ht="15" customHeight="1" x14ac:dyDescent="0.2">
      <c r="A134" s="1"/>
      <c r="B134" s="325"/>
      <c r="C134" s="325"/>
      <c r="D134" s="231">
        <v>223</v>
      </c>
      <c r="E134" s="204">
        <v>131</v>
      </c>
      <c r="F134" s="202">
        <v>176</v>
      </c>
      <c r="G134" s="107" t="s">
        <v>163</v>
      </c>
      <c r="H134" s="246">
        <v>32</v>
      </c>
      <c r="I134" s="137"/>
      <c r="J134" s="68"/>
      <c r="K134" s="68"/>
      <c r="L134" s="162"/>
      <c r="M134" s="16">
        <v>34</v>
      </c>
      <c r="N134" s="123">
        <v>18708</v>
      </c>
      <c r="O134" s="17">
        <v>1951</v>
      </c>
      <c r="P134" s="38">
        <f t="shared" si="20"/>
        <v>117.62440676226133</v>
      </c>
      <c r="Q134" s="326">
        <v>1.9076388888888889E-2</v>
      </c>
      <c r="R134" s="254">
        <f t="shared" si="21"/>
        <v>90.441371975538431</v>
      </c>
      <c r="S134" s="387">
        <f t="shared" si="22"/>
        <v>208.06577873779975</v>
      </c>
      <c r="T134" s="381"/>
      <c r="U134" s="255"/>
      <c r="V134" s="111">
        <f t="shared" si="23"/>
        <v>26534</v>
      </c>
      <c r="W134" s="304" t="str">
        <f t="shared" si="24"/>
        <v>E</v>
      </c>
      <c r="X134" s="331"/>
      <c r="Y134" s="66"/>
    </row>
    <row r="135" spans="1:25" ht="15" customHeight="1" x14ac:dyDescent="0.2">
      <c r="A135" s="1"/>
      <c r="B135" s="325"/>
      <c r="C135" s="325"/>
      <c r="D135" s="231">
        <v>8</v>
      </c>
      <c r="E135" s="204">
        <v>132</v>
      </c>
      <c r="F135" s="202">
        <v>311</v>
      </c>
      <c r="G135" s="130" t="s">
        <v>354</v>
      </c>
      <c r="H135" s="246">
        <v>21</v>
      </c>
      <c r="I135" s="132"/>
      <c r="J135" s="91">
        <v>6</v>
      </c>
      <c r="K135" s="174"/>
      <c r="L135" s="174"/>
      <c r="M135" s="174"/>
      <c r="N135" s="123">
        <v>29362</v>
      </c>
      <c r="O135" s="252">
        <v>1980</v>
      </c>
      <c r="P135" s="38">
        <f t="shared" si="20"/>
        <v>70.395552098617244</v>
      </c>
      <c r="Q135" s="326">
        <v>1.0895833333333334E-2</v>
      </c>
      <c r="R135" s="254">
        <f t="shared" si="21"/>
        <v>137.42355756447753</v>
      </c>
      <c r="S135" s="387">
        <f t="shared" si="22"/>
        <v>207.81910966309476</v>
      </c>
      <c r="T135" s="381" t="str">
        <f t="shared" ref="T135:T171" si="25">IF(X135&lt;Q135,"+","-")</f>
        <v>-</v>
      </c>
      <c r="U135" s="255">
        <f t="shared" ref="U135:U171" si="26">IF(X135&gt;Q135,X135-Q135,Q135-X135)</f>
        <v>2.4189814814814907E-4</v>
      </c>
      <c r="V135" s="111">
        <f t="shared" si="23"/>
        <v>15880</v>
      </c>
      <c r="W135" s="304" t="str">
        <f t="shared" si="24"/>
        <v>B</v>
      </c>
      <c r="X135" s="331">
        <v>1.1137731481481483E-2</v>
      </c>
      <c r="Y135" s="66"/>
    </row>
    <row r="136" spans="1:25" ht="15" customHeight="1" x14ac:dyDescent="0.2">
      <c r="A136" s="1"/>
      <c r="B136" s="325">
        <v>8</v>
      </c>
      <c r="C136" s="325">
        <v>165</v>
      </c>
      <c r="D136" s="231">
        <v>2</v>
      </c>
      <c r="E136" s="204">
        <v>133</v>
      </c>
      <c r="F136" s="202">
        <v>298</v>
      </c>
      <c r="G136" s="130" t="s">
        <v>314</v>
      </c>
      <c r="H136" s="246">
        <v>22</v>
      </c>
      <c r="I136" s="132"/>
      <c r="J136" s="91">
        <v>2</v>
      </c>
      <c r="K136" s="174"/>
      <c r="L136" s="174"/>
      <c r="M136" s="174"/>
      <c r="N136" s="123">
        <v>30380</v>
      </c>
      <c r="O136" s="252">
        <v>1983</v>
      </c>
      <c r="P136" s="38">
        <f t="shared" si="20"/>
        <v>65.882789375922513</v>
      </c>
      <c r="Q136" s="326">
        <v>1.0137731481481482E-2</v>
      </c>
      <c r="R136" s="254">
        <f t="shared" si="21"/>
        <v>141.77745280510504</v>
      </c>
      <c r="S136" s="387">
        <f t="shared" si="22"/>
        <v>207.66024218102757</v>
      </c>
      <c r="T136" s="381" t="str">
        <f t="shared" si="25"/>
        <v>-</v>
      </c>
      <c r="U136" s="255">
        <f t="shared" si="26"/>
        <v>6.053240740740741E-4</v>
      </c>
      <c r="V136" s="111">
        <f t="shared" si="23"/>
        <v>14862</v>
      </c>
      <c r="W136" s="304" t="str">
        <f t="shared" si="24"/>
        <v>B</v>
      </c>
      <c r="X136" s="331">
        <v>1.0743055555555556E-2</v>
      </c>
      <c r="Y136" s="66"/>
    </row>
    <row r="137" spans="1:25" ht="15" customHeight="1" x14ac:dyDescent="0.2">
      <c r="A137" s="1"/>
      <c r="B137" s="325">
        <v>72</v>
      </c>
      <c r="C137" s="325">
        <v>139</v>
      </c>
      <c r="D137" s="231">
        <v>81</v>
      </c>
      <c r="E137" s="204">
        <v>134</v>
      </c>
      <c r="F137" s="202">
        <v>289</v>
      </c>
      <c r="G137" s="130" t="s">
        <v>305</v>
      </c>
      <c r="H137" s="246">
        <v>22</v>
      </c>
      <c r="I137" s="132"/>
      <c r="J137" s="174"/>
      <c r="K137" s="91">
        <v>32</v>
      </c>
      <c r="L137" s="174"/>
      <c r="M137" s="174"/>
      <c r="N137" s="123">
        <v>25630</v>
      </c>
      <c r="O137" s="252">
        <v>1970</v>
      </c>
      <c r="P137" s="38">
        <f t="shared" si="20"/>
        <v>86.939393435647432</v>
      </c>
      <c r="Q137" s="326">
        <v>1.3818287037037037E-2</v>
      </c>
      <c r="R137" s="254">
        <f t="shared" si="21"/>
        <v>120.63945759106622</v>
      </c>
      <c r="S137" s="387">
        <f t="shared" si="22"/>
        <v>207.57885102671366</v>
      </c>
      <c r="T137" s="381" t="str">
        <f t="shared" si="25"/>
        <v>+</v>
      </c>
      <c r="U137" s="255">
        <f t="shared" si="26"/>
        <v>1.9328703703703695E-4</v>
      </c>
      <c r="V137" s="111">
        <f t="shared" si="23"/>
        <v>19612</v>
      </c>
      <c r="W137" s="304" t="str">
        <f t="shared" si="24"/>
        <v>C</v>
      </c>
      <c r="X137" s="331">
        <v>1.3625E-2</v>
      </c>
      <c r="Y137" s="66"/>
    </row>
    <row r="138" spans="1:25" ht="15" customHeight="1" x14ac:dyDescent="0.2">
      <c r="A138" s="1"/>
      <c r="B138" s="325">
        <v>157</v>
      </c>
      <c r="C138" s="325">
        <v>108</v>
      </c>
      <c r="D138" s="231">
        <v>189</v>
      </c>
      <c r="E138" s="204">
        <v>135</v>
      </c>
      <c r="F138" s="202">
        <v>179</v>
      </c>
      <c r="G138" s="107" t="s">
        <v>165</v>
      </c>
      <c r="H138" s="246">
        <v>32</v>
      </c>
      <c r="I138" s="114"/>
      <c r="J138" s="17"/>
      <c r="K138" s="16"/>
      <c r="L138" s="16">
        <v>56</v>
      </c>
      <c r="M138" s="12"/>
      <c r="N138" s="123">
        <v>20707</v>
      </c>
      <c r="O138" s="17">
        <v>1956</v>
      </c>
      <c r="P138" s="38">
        <f t="shared" si="20"/>
        <v>108.76290118007392</v>
      </c>
      <c r="Q138" s="326">
        <v>1.7666666666666667E-2</v>
      </c>
      <c r="R138" s="254">
        <f t="shared" si="21"/>
        <v>98.537622972613676</v>
      </c>
      <c r="S138" s="387">
        <f t="shared" si="22"/>
        <v>207.30052415268761</v>
      </c>
      <c r="T138" s="381" t="str">
        <f t="shared" si="25"/>
        <v>+</v>
      </c>
      <c r="U138" s="255">
        <f t="shared" si="26"/>
        <v>1.0578703703703687E-3</v>
      </c>
      <c r="V138" s="111">
        <f t="shared" si="23"/>
        <v>24535</v>
      </c>
      <c r="W138" s="304" t="str">
        <f t="shared" si="24"/>
        <v>D</v>
      </c>
      <c r="X138" s="331">
        <v>1.6608796296296299E-2</v>
      </c>
      <c r="Y138" s="66"/>
    </row>
    <row r="139" spans="1:25" ht="15" customHeight="1" x14ac:dyDescent="0.2">
      <c r="A139" s="1"/>
      <c r="B139" s="325">
        <v>203</v>
      </c>
      <c r="C139" s="325">
        <v>143</v>
      </c>
      <c r="D139" s="231">
        <v>218</v>
      </c>
      <c r="E139" s="204">
        <v>136</v>
      </c>
      <c r="F139" s="202">
        <v>145</v>
      </c>
      <c r="G139" s="130" t="s">
        <v>242</v>
      </c>
      <c r="H139" s="246">
        <v>35</v>
      </c>
      <c r="I139" s="149"/>
      <c r="J139" s="90"/>
      <c r="K139" s="90"/>
      <c r="L139" s="16"/>
      <c r="M139" s="16">
        <v>31</v>
      </c>
      <c r="N139" s="123">
        <v>19253</v>
      </c>
      <c r="O139" s="192">
        <v>1952</v>
      </c>
      <c r="P139" s="38">
        <f t="shared" si="20"/>
        <v>115.20843850698763</v>
      </c>
      <c r="Q139" s="326">
        <v>1.882986111111111E-2</v>
      </c>
      <c r="R139" s="254">
        <f t="shared" si="21"/>
        <v>91.857218824780659</v>
      </c>
      <c r="S139" s="387">
        <f t="shared" si="22"/>
        <v>207.06565733176831</v>
      </c>
      <c r="T139" s="381" t="str">
        <f t="shared" si="25"/>
        <v>+</v>
      </c>
      <c r="U139" s="255">
        <f t="shared" si="26"/>
        <v>3.4490740740740836E-4</v>
      </c>
      <c r="V139" s="111">
        <f t="shared" si="23"/>
        <v>25989</v>
      </c>
      <c r="W139" s="304" t="str">
        <f t="shared" si="24"/>
        <v>E</v>
      </c>
      <c r="X139" s="331">
        <v>1.8484953703703701E-2</v>
      </c>
      <c r="Y139" s="66"/>
    </row>
    <row r="140" spans="1:25" ht="15" customHeight="1" x14ac:dyDescent="0.2">
      <c r="A140" s="1"/>
      <c r="B140" s="325">
        <v>152</v>
      </c>
      <c r="C140" s="325">
        <v>155</v>
      </c>
      <c r="D140" s="231">
        <v>147</v>
      </c>
      <c r="E140" s="204">
        <v>137</v>
      </c>
      <c r="F140" s="202">
        <v>160</v>
      </c>
      <c r="G140" s="107" t="s">
        <v>159</v>
      </c>
      <c r="H140" s="246">
        <v>34</v>
      </c>
      <c r="I140" s="109"/>
      <c r="J140" s="16"/>
      <c r="K140" s="150"/>
      <c r="L140" s="16">
        <v>38</v>
      </c>
      <c r="M140" s="16"/>
      <c r="N140" s="123">
        <v>22779</v>
      </c>
      <c r="O140" s="17">
        <v>1962</v>
      </c>
      <c r="P140" s="38">
        <f t="shared" si="20"/>
        <v>99.577788840758132</v>
      </c>
      <c r="Q140" s="326">
        <v>1.6133101851851853E-2</v>
      </c>
      <c r="R140" s="254">
        <f t="shared" si="21"/>
        <v>107.34512097846317</v>
      </c>
      <c r="S140" s="387">
        <f t="shared" si="22"/>
        <v>206.9229098192213</v>
      </c>
      <c r="T140" s="381" t="str">
        <f t="shared" si="25"/>
        <v>-</v>
      </c>
      <c r="U140" s="255">
        <f t="shared" si="26"/>
        <v>1.5162037037036794E-4</v>
      </c>
      <c r="V140" s="111">
        <f t="shared" si="23"/>
        <v>22463</v>
      </c>
      <c r="W140" s="304" t="str">
        <f t="shared" si="24"/>
        <v>D</v>
      </c>
      <c r="X140" s="331">
        <v>1.6284722222222221E-2</v>
      </c>
      <c r="Y140" s="66"/>
    </row>
    <row r="141" spans="1:25" ht="15" customHeight="1" x14ac:dyDescent="0.2">
      <c r="A141" s="1"/>
      <c r="B141" s="325">
        <v>170</v>
      </c>
      <c r="C141" s="325">
        <v>154</v>
      </c>
      <c r="D141" s="231">
        <v>166</v>
      </c>
      <c r="E141" s="204">
        <v>138</v>
      </c>
      <c r="F141" s="202">
        <v>225</v>
      </c>
      <c r="G141" s="130" t="s">
        <v>245</v>
      </c>
      <c r="H141" s="246">
        <v>27</v>
      </c>
      <c r="I141" s="132"/>
      <c r="J141" s="91"/>
      <c r="K141" s="150"/>
      <c r="L141" s="16">
        <v>50</v>
      </c>
      <c r="M141" s="91"/>
      <c r="N141" s="123">
        <v>21731</v>
      </c>
      <c r="O141" s="192">
        <v>1959</v>
      </c>
      <c r="P141" s="38">
        <f t="shared" si="20"/>
        <v>104.22354064172481</v>
      </c>
      <c r="Q141" s="326">
        <v>1.6967592592592593E-2</v>
      </c>
      <c r="R141" s="254">
        <f t="shared" si="21"/>
        <v>102.55251262961978</v>
      </c>
      <c r="S141" s="387">
        <f t="shared" si="22"/>
        <v>206.77605327134461</v>
      </c>
      <c r="T141" s="381" t="str">
        <f t="shared" si="25"/>
        <v>-</v>
      </c>
      <c r="U141" s="255">
        <f t="shared" si="26"/>
        <v>8.3333333333334564E-5</v>
      </c>
      <c r="V141" s="111">
        <f t="shared" si="23"/>
        <v>23511</v>
      </c>
      <c r="W141" s="304" t="str">
        <f t="shared" si="24"/>
        <v>D</v>
      </c>
      <c r="X141" s="331">
        <v>1.7050925925925928E-2</v>
      </c>
      <c r="Y141" s="66"/>
    </row>
    <row r="142" spans="1:25" ht="15" customHeight="1" x14ac:dyDescent="0.2">
      <c r="A142" s="1"/>
      <c r="B142" s="325">
        <v>39</v>
      </c>
      <c r="C142" s="325">
        <v>126</v>
      </c>
      <c r="D142" s="231">
        <v>65</v>
      </c>
      <c r="E142" s="204">
        <v>139</v>
      </c>
      <c r="F142" s="202">
        <v>174</v>
      </c>
      <c r="G142" s="107" t="s">
        <v>169</v>
      </c>
      <c r="H142" s="246">
        <v>33</v>
      </c>
      <c r="I142" s="114"/>
      <c r="J142" s="17"/>
      <c r="K142" s="91">
        <v>28</v>
      </c>
      <c r="L142" s="17"/>
      <c r="M142" s="17"/>
      <c r="N142" s="123">
        <v>26604</v>
      </c>
      <c r="O142" s="17">
        <v>1972</v>
      </c>
      <c r="P142" s="38">
        <f t="shared" si="20"/>
        <v>82.621681361084896</v>
      </c>
      <c r="Q142" s="326">
        <v>1.3210648148148147E-2</v>
      </c>
      <c r="R142" s="254">
        <f t="shared" si="21"/>
        <v>124.12922095187452</v>
      </c>
      <c r="S142" s="387">
        <f t="shared" si="22"/>
        <v>206.7509023129594</v>
      </c>
      <c r="T142" s="381" t="str">
        <f t="shared" si="25"/>
        <v>+</v>
      </c>
      <c r="U142" s="255">
        <f t="shared" si="26"/>
        <v>5.9837962962962926E-4</v>
      </c>
      <c r="V142" s="111">
        <f t="shared" si="23"/>
        <v>18638</v>
      </c>
      <c r="W142" s="304" t="str">
        <f t="shared" si="24"/>
        <v>C</v>
      </c>
      <c r="X142" s="331">
        <v>1.2612268518518517E-2</v>
      </c>
      <c r="Y142" s="66"/>
    </row>
    <row r="143" spans="1:25" ht="15" customHeight="1" x14ac:dyDescent="0.2">
      <c r="A143" s="1"/>
      <c r="B143" s="325"/>
      <c r="C143" s="325"/>
      <c r="D143" s="231">
        <v>47</v>
      </c>
      <c r="E143" s="204">
        <v>140</v>
      </c>
      <c r="F143" s="202">
        <v>305</v>
      </c>
      <c r="G143" s="130" t="s">
        <v>349</v>
      </c>
      <c r="H143" s="246">
        <v>21</v>
      </c>
      <c r="I143" s="132"/>
      <c r="J143" s="91">
        <v>24</v>
      </c>
      <c r="K143" s="174"/>
      <c r="L143" s="174"/>
      <c r="M143" s="174"/>
      <c r="N143" s="123">
        <v>27458</v>
      </c>
      <c r="O143" s="252">
        <v>1975</v>
      </c>
      <c r="P143" s="38">
        <f t="shared" si="20"/>
        <v>78.835925599610135</v>
      </c>
      <c r="Q143" s="326">
        <v>1.2594907407407407E-2</v>
      </c>
      <c r="R143" s="254">
        <f t="shared" si="21"/>
        <v>127.66551449082691</v>
      </c>
      <c r="S143" s="387">
        <f t="shared" si="22"/>
        <v>206.50144009043703</v>
      </c>
      <c r="T143" s="381" t="str">
        <f t="shared" si="25"/>
        <v>-</v>
      </c>
      <c r="U143" s="255">
        <f t="shared" si="26"/>
        <v>4.0972222222222278E-4</v>
      </c>
      <c r="V143" s="111">
        <f t="shared" si="23"/>
        <v>17784</v>
      </c>
      <c r="W143" s="304" t="str">
        <f t="shared" si="24"/>
        <v>B</v>
      </c>
      <c r="X143" s="331">
        <v>1.300462962962963E-2</v>
      </c>
      <c r="Y143" s="66"/>
    </row>
    <row r="144" spans="1:25" ht="15" customHeight="1" x14ac:dyDescent="0.2">
      <c r="A144" s="1"/>
      <c r="B144" s="325">
        <v>18</v>
      </c>
      <c r="C144" s="325">
        <v>145</v>
      </c>
      <c r="D144" s="231">
        <v>23</v>
      </c>
      <c r="E144" s="204">
        <v>141</v>
      </c>
      <c r="F144" s="202">
        <v>270</v>
      </c>
      <c r="G144" s="130" t="s">
        <v>341</v>
      </c>
      <c r="H144" s="246">
        <v>24</v>
      </c>
      <c r="I144" s="180"/>
      <c r="J144" s="91">
        <v>12</v>
      </c>
      <c r="K144" s="174"/>
      <c r="L144" s="174"/>
      <c r="M144" s="174"/>
      <c r="N144" s="123">
        <v>28688</v>
      </c>
      <c r="O144" s="252">
        <v>1978</v>
      </c>
      <c r="P144" s="38">
        <f t="shared" si="20"/>
        <v>73.383373390460321</v>
      </c>
      <c r="Q144" s="326">
        <v>1.167013888888889E-2</v>
      </c>
      <c r="R144" s="254">
        <f t="shared" si="21"/>
        <v>132.97660196756181</v>
      </c>
      <c r="S144" s="387">
        <f t="shared" si="22"/>
        <v>206.35997535802213</v>
      </c>
      <c r="T144" s="381" t="str">
        <f t="shared" si="25"/>
        <v>+</v>
      </c>
      <c r="U144" s="255">
        <f t="shared" si="26"/>
        <v>2.731481481481491E-4</v>
      </c>
      <c r="V144" s="111">
        <f t="shared" si="23"/>
        <v>16554</v>
      </c>
      <c r="W144" s="304" t="str">
        <f t="shared" si="24"/>
        <v>B</v>
      </c>
      <c r="X144" s="331">
        <v>1.1396990740740741E-2</v>
      </c>
      <c r="Y144" s="66"/>
    </row>
    <row r="145" spans="1:25" ht="15" customHeight="1" x14ac:dyDescent="0.2">
      <c r="A145" s="1"/>
      <c r="B145" s="325">
        <v>75</v>
      </c>
      <c r="C145" s="325">
        <v>98</v>
      </c>
      <c r="D145" s="231">
        <v>120</v>
      </c>
      <c r="E145" s="204">
        <v>142</v>
      </c>
      <c r="F145" s="202">
        <v>190</v>
      </c>
      <c r="G145" s="131" t="s">
        <v>177</v>
      </c>
      <c r="H145" s="246">
        <v>31</v>
      </c>
      <c r="I145" s="133"/>
      <c r="J145" s="17"/>
      <c r="K145" s="151">
        <v>45</v>
      </c>
      <c r="L145" s="14"/>
      <c r="M145" s="14"/>
      <c r="N145" s="123">
        <v>24223</v>
      </c>
      <c r="O145" s="79">
        <v>1966</v>
      </c>
      <c r="P145" s="38">
        <f t="shared" si="20"/>
        <v>93.176581206601753</v>
      </c>
      <c r="Q145" s="326">
        <v>1.5153935185185185E-2</v>
      </c>
      <c r="R145" s="254">
        <f t="shared" si="21"/>
        <v>112.96862536559426</v>
      </c>
      <c r="S145" s="387">
        <f t="shared" si="22"/>
        <v>206.145206572196</v>
      </c>
      <c r="T145" s="381" t="str">
        <f t="shared" si="25"/>
        <v>+</v>
      </c>
      <c r="U145" s="255">
        <f t="shared" si="26"/>
        <v>1.4780092592592588E-3</v>
      </c>
      <c r="V145" s="111">
        <f t="shared" si="23"/>
        <v>21019</v>
      </c>
      <c r="W145" s="304" t="str">
        <f t="shared" si="24"/>
        <v>C</v>
      </c>
      <c r="X145" s="331">
        <v>1.3675925925925926E-2</v>
      </c>
      <c r="Y145" s="66"/>
    </row>
    <row r="146" spans="1:25" ht="15" customHeight="1" x14ac:dyDescent="0.2">
      <c r="A146" s="1"/>
      <c r="B146" s="325"/>
      <c r="C146" s="325"/>
      <c r="D146" s="231">
        <v>20</v>
      </c>
      <c r="E146" s="204">
        <v>143</v>
      </c>
      <c r="F146" s="202">
        <v>310</v>
      </c>
      <c r="G146" s="130" t="s">
        <v>353</v>
      </c>
      <c r="H146" s="246">
        <v>21</v>
      </c>
      <c r="I146" s="132"/>
      <c r="J146" s="91">
        <v>10</v>
      </c>
      <c r="K146" s="174"/>
      <c r="L146" s="174"/>
      <c r="M146" s="174"/>
      <c r="N146" s="123">
        <v>28916</v>
      </c>
      <c r="O146" s="252">
        <v>1979</v>
      </c>
      <c r="P146" s="38">
        <f t="shared" si="20"/>
        <v>72.372656395593509</v>
      </c>
      <c r="Q146" s="326">
        <v>1.1546296296296296E-2</v>
      </c>
      <c r="R146" s="254">
        <f t="shared" si="21"/>
        <v>133.68784897633608</v>
      </c>
      <c r="S146" s="387">
        <f t="shared" si="22"/>
        <v>206.06050537192959</v>
      </c>
      <c r="T146" s="381" t="str">
        <f t="shared" si="25"/>
        <v>+</v>
      </c>
      <c r="U146" s="255">
        <f t="shared" si="26"/>
        <v>6.7476851851851899E-4</v>
      </c>
      <c r="V146" s="111">
        <f t="shared" si="23"/>
        <v>16326</v>
      </c>
      <c r="W146" s="304" t="str">
        <f t="shared" si="24"/>
        <v>B</v>
      </c>
      <c r="X146" s="331">
        <v>1.0871527777777777E-2</v>
      </c>
      <c r="Y146" s="66"/>
    </row>
    <row r="147" spans="1:25" ht="15" customHeight="1" x14ac:dyDescent="0.2">
      <c r="A147" s="1"/>
      <c r="B147" s="325">
        <v>232</v>
      </c>
      <c r="C147" s="325">
        <v>159</v>
      </c>
      <c r="D147" s="231">
        <v>231</v>
      </c>
      <c r="E147" s="204">
        <v>144</v>
      </c>
      <c r="F147" s="202">
        <v>155</v>
      </c>
      <c r="G147" s="107" t="s">
        <v>227</v>
      </c>
      <c r="H147" s="246">
        <v>34</v>
      </c>
      <c r="I147" s="96"/>
      <c r="J147" s="88"/>
      <c r="K147" s="88"/>
      <c r="L147" s="162"/>
      <c r="M147" s="16">
        <v>36</v>
      </c>
      <c r="N147" s="123">
        <v>18280</v>
      </c>
      <c r="O147" s="193">
        <v>1950</v>
      </c>
      <c r="P147" s="38">
        <f t="shared" si="20"/>
        <v>119.52171761227444</v>
      </c>
      <c r="Q147" s="326">
        <v>1.9802083333333335E-2</v>
      </c>
      <c r="R147" s="254">
        <f t="shared" si="21"/>
        <v>86.273597447487376</v>
      </c>
      <c r="S147" s="387">
        <f t="shared" si="22"/>
        <v>205.79531505976183</v>
      </c>
      <c r="T147" s="381" t="str">
        <f t="shared" si="25"/>
        <v>+</v>
      </c>
      <c r="U147" s="255">
        <f t="shared" si="26"/>
        <v>7.5231481481481677E-5</v>
      </c>
      <c r="V147" s="111">
        <f t="shared" si="23"/>
        <v>26962</v>
      </c>
      <c r="W147" s="304" t="str">
        <f t="shared" si="24"/>
        <v>E</v>
      </c>
      <c r="X147" s="331">
        <v>1.9726851851851853E-2</v>
      </c>
      <c r="Y147" s="66"/>
    </row>
    <row r="148" spans="1:25" ht="15" customHeight="1" x14ac:dyDescent="0.2">
      <c r="A148" s="1"/>
      <c r="B148" s="325">
        <v>106</v>
      </c>
      <c r="C148" s="325">
        <v>190</v>
      </c>
      <c r="D148" s="231">
        <v>82</v>
      </c>
      <c r="E148" s="204">
        <v>145</v>
      </c>
      <c r="F148" s="202">
        <v>244</v>
      </c>
      <c r="G148" s="130" t="s">
        <v>253</v>
      </c>
      <c r="H148" s="246">
        <v>26</v>
      </c>
      <c r="I148" s="132"/>
      <c r="J148" s="17"/>
      <c r="K148" s="151">
        <v>33</v>
      </c>
      <c r="L148" s="91"/>
      <c r="M148" s="91"/>
      <c r="N148" s="123">
        <v>26113</v>
      </c>
      <c r="O148" s="192">
        <v>1971</v>
      </c>
      <c r="P148" s="38">
        <f t="shared" si="20"/>
        <v>84.798269275469096</v>
      </c>
      <c r="Q148" s="326">
        <v>1.3837962962962962E-2</v>
      </c>
      <c r="R148" s="254">
        <f t="shared" si="21"/>
        <v>120.52645572985909</v>
      </c>
      <c r="S148" s="387">
        <f t="shared" si="22"/>
        <v>205.32472500532819</v>
      </c>
      <c r="T148" s="381" t="str">
        <f t="shared" si="25"/>
        <v>-</v>
      </c>
      <c r="U148" s="255">
        <f t="shared" si="26"/>
        <v>8.7962962962963125E-4</v>
      </c>
      <c r="V148" s="111">
        <f t="shared" si="23"/>
        <v>19129</v>
      </c>
      <c r="W148" s="304" t="str">
        <f t="shared" si="24"/>
        <v>C</v>
      </c>
      <c r="X148" s="331">
        <v>1.4717592592592593E-2</v>
      </c>
      <c r="Y148" s="66"/>
    </row>
    <row r="149" spans="1:25" ht="15" customHeight="1" x14ac:dyDescent="0.2">
      <c r="A149" s="1"/>
      <c r="B149" s="325">
        <v>109</v>
      </c>
      <c r="C149" s="325">
        <v>144</v>
      </c>
      <c r="D149" s="231">
        <v>123</v>
      </c>
      <c r="E149" s="204">
        <v>146</v>
      </c>
      <c r="F149" s="202">
        <v>185</v>
      </c>
      <c r="G149" s="107" t="s">
        <v>166</v>
      </c>
      <c r="H149" s="246">
        <v>32</v>
      </c>
      <c r="I149" s="114"/>
      <c r="J149" s="17"/>
      <c r="K149" s="151">
        <v>47</v>
      </c>
      <c r="L149" s="17"/>
      <c r="M149" s="17"/>
      <c r="N149" s="123">
        <v>24148</v>
      </c>
      <c r="O149" s="17">
        <v>1966</v>
      </c>
      <c r="P149" s="38">
        <f t="shared" si="20"/>
        <v>93.509053902281607</v>
      </c>
      <c r="Q149" s="326">
        <v>1.539351851851852E-2</v>
      </c>
      <c r="R149" s="254">
        <f t="shared" si="21"/>
        <v>111.59266152618984</v>
      </c>
      <c r="S149" s="387">
        <f t="shared" si="22"/>
        <v>205.10171542847144</v>
      </c>
      <c r="T149" s="381" t="str">
        <f t="shared" si="25"/>
        <v>+</v>
      </c>
      <c r="U149" s="255">
        <f t="shared" si="26"/>
        <v>5.7291666666666949E-4</v>
      </c>
      <c r="V149" s="111">
        <f t="shared" si="23"/>
        <v>21094</v>
      </c>
      <c r="W149" s="304" t="str">
        <f t="shared" si="24"/>
        <v>C</v>
      </c>
      <c r="X149" s="331">
        <v>1.482060185185185E-2</v>
      </c>
      <c r="Y149" s="66"/>
    </row>
    <row r="150" spans="1:25" ht="15" customHeight="1" x14ac:dyDescent="0.2">
      <c r="A150" s="1"/>
      <c r="B150" s="325">
        <v>115</v>
      </c>
      <c r="C150" s="325">
        <v>184</v>
      </c>
      <c r="D150" s="231">
        <v>101</v>
      </c>
      <c r="E150" s="204">
        <v>147</v>
      </c>
      <c r="F150" s="202">
        <v>228</v>
      </c>
      <c r="G150" s="131" t="s">
        <v>201</v>
      </c>
      <c r="H150" s="246">
        <v>27</v>
      </c>
      <c r="I150" s="149"/>
      <c r="J150" s="17"/>
      <c r="K150" s="91">
        <v>40</v>
      </c>
      <c r="L150" s="90"/>
      <c r="M150" s="90"/>
      <c r="N150" s="123">
        <v>25333</v>
      </c>
      <c r="O150" s="192">
        <v>1969</v>
      </c>
      <c r="P150" s="38">
        <f t="shared" si="20"/>
        <v>88.255985310539714</v>
      </c>
      <c r="Q150" s="326">
        <v>1.4490740740740742E-2</v>
      </c>
      <c r="R150" s="254">
        <f t="shared" si="21"/>
        <v>116.77745280510503</v>
      </c>
      <c r="S150" s="387">
        <f t="shared" si="22"/>
        <v>205.03343811564474</v>
      </c>
      <c r="T150" s="381" t="str">
        <f t="shared" si="25"/>
        <v>-</v>
      </c>
      <c r="U150" s="255">
        <f t="shared" si="26"/>
        <v>6.1574074074074135E-4</v>
      </c>
      <c r="V150" s="111">
        <f t="shared" si="23"/>
        <v>19909</v>
      </c>
      <c r="W150" s="304" t="str">
        <f t="shared" si="24"/>
        <v>C</v>
      </c>
      <c r="X150" s="331">
        <v>1.5106481481481483E-2</v>
      </c>
      <c r="Y150" s="66"/>
    </row>
    <row r="151" spans="1:25" ht="15" customHeight="1" x14ac:dyDescent="0.2">
      <c r="A151" s="1"/>
      <c r="B151" s="325">
        <v>116</v>
      </c>
      <c r="C151" s="325">
        <v>171</v>
      </c>
      <c r="D151" s="231">
        <v>119</v>
      </c>
      <c r="E151" s="204">
        <v>148</v>
      </c>
      <c r="F151" s="202">
        <v>124</v>
      </c>
      <c r="G151" s="107" t="s">
        <v>139</v>
      </c>
      <c r="H151" s="246">
        <v>38</v>
      </c>
      <c r="I151" s="109"/>
      <c r="J151" s="17"/>
      <c r="K151" s="91">
        <v>44</v>
      </c>
      <c r="L151" s="16"/>
      <c r="M151" s="16"/>
      <c r="N151" s="123">
        <v>24649</v>
      </c>
      <c r="O151" s="194">
        <v>1967</v>
      </c>
      <c r="P151" s="38">
        <f t="shared" si="20"/>
        <v>91.288136295140106</v>
      </c>
      <c r="Q151" s="326">
        <v>1.509837962962963E-2</v>
      </c>
      <c r="R151" s="254">
        <f t="shared" si="21"/>
        <v>113.28768944429673</v>
      </c>
      <c r="S151" s="387">
        <f t="shared" si="22"/>
        <v>204.57582573943682</v>
      </c>
      <c r="T151" s="381" t="str">
        <f t="shared" si="25"/>
        <v>-</v>
      </c>
      <c r="U151" s="255">
        <f t="shared" si="26"/>
        <v>5.7870370370367852E-5</v>
      </c>
      <c r="V151" s="111">
        <f t="shared" si="23"/>
        <v>20593</v>
      </c>
      <c r="W151" s="304" t="str">
        <f t="shared" si="24"/>
        <v>C</v>
      </c>
      <c r="X151" s="331">
        <v>1.5156249999999998E-2</v>
      </c>
      <c r="Y151" s="66"/>
    </row>
    <row r="152" spans="1:25" ht="15" customHeight="1" x14ac:dyDescent="0.2">
      <c r="A152" s="1"/>
      <c r="B152" s="325">
        <v>101</v>
      </c>
      <c r="C152" s="325">
        <v>122</v>
      </c>
      <c r="D152" s="231">
        <v>127</v>
      </c>
      <c r="E152" s="204">
        <v>149</v>
      </c>
      <c r="F152" s="202">
        <v>265</v>
      </c>
      <c r="G152" s="130" t="s">
        <v>282</v>
      </c>
      <c r="H152" s="246">
        <v>24</v>
      </c>
      <c r="I152" s="180"/>
      <c r="J152" s="174"/>
      <c r="K152" s="91">
        <v>48</v>
      </c>
      <c r="L152" s="174"/>
      <c r="M152" s="174"/>
      <c r="N152" s="123">
        <v>24075</v>
      </c>
      <c r="O152" s="252">
        <v>1965</v>
      </c>
      <c r="P152" s="38">
        <f t="shared" si="20"/>
        <v>93.83266065941001</v>
      </c>
      <c r="Q152" s="326">
        <v>1.5555555555555553E-2</v>
      </c>
      <c r="R152" s="254">
        <f t="shared" si="21"/>
        <v>110.66205796330765</v>
      </c>
      <c r="S152" s="387">
        <f t="shared" si="22"/>
        <v>204.49471862271764</v>
      </c>
      <c r="T152" s="381" t="str">
        <f t="shared" si="25"/>
        <v>+</v>
      </c>
      <c r="U152" s="255">
        <f t="shared" si="26"/>
        <v>1.0914351851851831E-3</v>
      </c>
      <c r="V152" s="111">
        <f t="shared" si="23"/>
        <v>21167</v>
      </c>
      <c r="W152" s="304" t="str">
        <f t="shared" si="24"/>
        <v>C</v>
      </c>
      <c r="X152" s="331">
        <v>1.446412037037037E-2</v>
      </c>
      <c r="Y152" s="66"/>
    </row>
    <row r="153" spans="1:25" ht="15" customHeight="1" x14ac:dyDescent="0.2">
      <c r="A153" s="1"/>
      <c r="B153" s="325">
        <v>135</v>
      </c>
      <c r="C153" s="325">
        <v>168</v>
      </c>
      <c r="D153" s="231">
        <v>140</v>
      </c>
      <c r="E153" s="204">
        <v>150</v>
      </c>
      <c r="F153" s="202">
        <v>183</v>
      </c>
      <c r="G153" s="107" t="s">
        <v>209</v>
      </c>
      <c r="H153" s="246">
        <v>32</v>
      </c>
      <c r="I153" s="109"/>
      <c r="J153" s="16"/>
      <c r="K153" s="91">
        <v>50</v>
      </c>
      <c r="L153" s="17"/>
      <c r="M153" s="12"/>
      <c r="N153" s="123">
        <v>23665</v>
      </c>
      <c r="O153" s="193">
        <v>1964</v>
      </c>
      <c r="P153" s="38">
        <f t="shared" si="20"/>
        <v>95.650178062459958</v>
      </c>
      <c r="Q153" s="326">
        <v>1.5886574074074074E-2</v>
      </c>
      <c r="R153" s="254">
        <f t="shared" si="21"/>
        <v>108.7609678277054</v>
      </c>
      <c r="S153" s="387">
        <f t="shared" si="22"/>
        <v>204.41114589016536</v>
      </c>
      <c r="T153" s="381" t="str">
        <f t="shared" si="25"/>
        <v>+</v>
      </c>
      <c r="U153" s="255">
        <f t="shared" si="26"/>
        <v>2.4305555555558661E-5</v>
      </c>
      <c r="V153" s="111">
        <f t="shared" si="23"/>
        <v>21577</v>
      </c>
      <c r="W153" s="304" t="str">
        <f t="shared" si="24"/>
        <v>C</v>
      </c>
      <c r="X153" s="331">
        <v>1.5862268518518515E-2</v>
      </c>
      <c r="Y153" s="66"/>
    </row>
    <row r="154" spans="1:25" ht="15" customHeight="1" x14ac:dyDescent="0.2">
      <c r="A154" s="1"/>
      <c r="B154" s="325">
        <v>200</v>
      </c>
      <c r="C154" s="325">
        <v>176</v>
      </c>
      <c r="D154" s="231">
        <v>200</v>
      </c>
      <c r="E154" s="204">
        <v>151</v>
      </c>
      <c r="F154" s="202">
        <v>91</v>
      </c>
      <c r="G154" s="107" t="s">
        <v>107</v>
      </c>
      <c r="H154" s="246">
        <v>40</v>
      </c>
      <c r="I154" s="109"/>
      <c r="J154" s="16"/>
      <c r="K154" s="16"/>
      <c r="L154" s="162">
        <v>63</v>
      </c>
      <c r="M154" s="16"/>
      <c r="N154" s="123">
        <v>20640</v>
      </c>
      <c r="O154" s="194">
        <v>1956</v>
      </c>
      <c r="P154" s="38">
        <f t="shared" si="20"/>
        <v>109.05991012154794</v>
      </c>
      <c r="Q154" s="326">
        <v>1.8240740740740741E-2</v>
      </c>
      <c r="R154" s="254">
        <f t="shared" si="21"/>
        <v>95.240627492688105</v>
      </c>
      <c r="S154" s="387">
        <f t="shared" si="22"/>
        <v>204.30053761423605</v>
      </c>
      <c r="T154" s="381" t="str">
        <f t="shared" si="25"/>
        <v>-</v>
      </c>
      <c r="U154" s="255">
        <f t="shared" si="26"/>
        <v>1.7245370370370244E-4</v>
      </c>
      <c r="V154" s="111">
        <f t="shared" si="23"/>
        <v>24602</v>
      </c>
      <c r="W154" s="304" t="str">
        <f t="shared" si="24"/>
        <v>D</v>
      </c>
      <c r="X154" s="331">
        <v>1.8413194444444444E-2</v>
      </c>
      <c r="Y154" s="66"/>
    </row>
    <row r="155" spans="1:25" ht="15" customHeight="1" x14ac:dyDescent="0.2">
      <c r="A155" s="1"/>
      <c r="B155" s="325">
        <v>89</v>
      </c>
      <c r="C155" s="325">
        <v>167</v>
      </c>
      <c r="D155" s="231">
        <v>90</v>
      </c>
      <c r="E155" s="204">
        <v>152</v>
      </c>
      <c r="F155" s="202">
        <v>217</v>
      </c>
      <c r="G155" s="131" t="s">
        <v>202</v>
      </c>
      <c r="H155" s="246">
        <v>28</v>
      </c>
      <c r="I155" s="132"/>
      <c r="J155" s="91"/>
      <c r="K155" s="91">
        <v>38</v>
      </c>
      <c r="L155" s="91"/>
      <c r="M155" s="91"/>
      <c r="N155" s="123">
        <v>26055</v>
      </c>
      <c r="O155" s="192">
        <v>1971</v>
      </c>
      <c r="P155" s="38">
        <f t="shared" si="20"/>
        <v>85.055381493461525</v>
      </c>
      <c r="Q155" s="326">
        <v>1.4072916666666666E-2</v>
      </c>
      <c r="R155" s="254">
        <f t="shared" si="21"/>
        <v>119.17708056367988</v>
      </c>
      <c r="S155" s="387">
        <f t="shared" si="22"/>
        <v>204.23246205714139</v>
      </c>
      <c r="T155" s="381" t="str">
        <f t="shared" si="25"/>
        <v>+</v>
      </c>
      <c r="U155" s="255">
        <f t="shared" si="26"/>
        <v>1.7361111111110356E-5</v>
      </c>
      <c r="V155" s="111">
        <f t="shared" si="23"/>
        <v>19187</v>
      </c>
      <c r="W155" s="304" t="str">
        <f t="shared" si="24"/>
        <v>C</v>
      </c>
      <c r="X155" s="331">
        <v>1.4055555555555556E-2</v>
      </c>
      <c r="Y155" s="66"/>
    </row>
    <row r="156" spans="1:25" ht="15" customHeight="1" x14ac:dyDescent="0.2">
      <c r="A156" s="1"/>
      <c r="B156" s="325">
        <v>166</v>
      </c>
      <c r="C156" s="325">
        <v>142</v>
      </c>
      <c r="D156" s="231">
        <v>192</v>
      </c>
      <c r="E156" s="204">
        <v>153</v>
      </c>
      <c r="F156" s="202">
        <v>105</v>
      </c>
      <c r="G156" s="107" t="s">
        <v>121</v>
      </c>
      <c r="H156" s="246">
        <v>39</v>
      </c>
      <c r="I156" s="109"/>
      <c r="J156" s="16"/>
      <c r="K156" s="16"/>
      <c r="L156" s="16">
        <v>58</v>
      </c>
      <c r="M156" s="16"/>
      <c r="N156" s="123">
        <v>21215</v>
      </c>
      <c r="O156" s="194">
        <v>1958</v>
      </c>
      <c r="P156" s="38">
        <f t="shared" si="20"/>
        <v>106.51095278800229</v>
      </c>
      <c r="Q156" s="326">
        <v>1.7809027777777778E-2</v>
      </c>
      <c r="R156" s="254">
        <f t="shared" si="21"/>
        <v>97.720021270938588</v>
      </c>
      <c r="S156" s="387">
        <f t="shared" si="22"/>
        <v>204.23097405894089</v>
      </c>
      <c r="T156" s="381" t="str">
        <f t="shared" si="25"/>
        <v>+</v>
      </c>
      <c r="U156" s="255">
        <f t="shared" si="26"/>
        <v>8.1249999999999725E-4</v>
      </c>
      <c r="V156" s="111">
        <f t="shared" si="23"/>
        <v>24027</v>
      </c>
      <c r="W156" s="304" t="str">
        <f t="shared" si="24"/>
        <v>D</v>
      </c>
      <c r="X156" s="331">
        <v>1.6996527777777781E-2</v>
      </c>
      <c r="Y156" s="66"/>
    </row>
    <row r="157" spans="1:25" ht="15" customHeight="1" x14ac:dyDescent="0.2">
      <c r="A157" s="1"/>
      <c r="B157" s="325">
        <v>258</v>
      </c>
      <c r="C157" s="325">
        <v>204</v>
      </c>
      <c r="D157" s="231">
        <v>243</v>
      </c>
      <c r="E157" s="204">
        <v>154</v>
      </c>
      <c r="F157" s="202">
        <v>46</v>
      </c>
      <c r="G157" s="107" t="s">
        <v>60</v>
      </c>
      <c r="H157" s="246">
        <v>45</v>
      </c>
      <c r="I157" s="109"/>
      <c r="J157" s="16"/>
      <c r="K157" s="16"/>
      <c r="L157" s="16"/>
      <c r="M157" s="16">
        <v>42</v>
      </c>
      <c r="N157" s="123">
        <v>17585</v>
      </c>
      <c r="O157" s="182">
        <v>1948</v>
      </c>
      <c r="P157" s="38">
        <f t="shared" si="20"/>
        <v>122.60263125890786</v>
      </c>
      <c r="Q157" s="326">
        <v>2.0613425925925927E-2</v>
      </c>
      <c r="R157" s="254">
        <f t="shared" si="21"/>
        <v>81.613932464770002</v>
      </c>
      <c r="S157" s="387">
        <f t="shared" si="22"/>
        <v>204.21656372367787</v>
      </c>
      <c r="T157" s="381" t="str">
        <f t="shared" si="25"/>
        <v>-</v>
      </c>
      <c r="U157" s="255">
        <f t="shared" si="26"/>
        <v>8.4722222222221796E-4</v>
      </c>
      <c r="V157" s="111">
        <f t="shared" si="23"/>
        <v>27657</v>
      </c>
      <c r="W157" s="304" t="str">
        <f t="shared" si="24"/>
        <v>E</v>
      </c>
      <c r="X157" s="331">
        <v>2.1460648148148145E-2</v>
      </c>
      <c r="Y157" s="66"/>
    </row>
    <row r="158" spans="1:25" ht="15" customHeight="1" x14ac:dyDescent="0.2">
      <c r="A158" s="1"/>
      <c r="B158" s="325">
        <v>178</v>
      </c>
      <c r="C158" s="325">
        <v>169</v>
      </c>
      <c r="D158" s="231">
        <v>178</v>
      </c>
      <c r="E158" s="204">
        <v>155</v>
      </c>
      <c r="F158" s="202">
        <v>108</v>
      </c>
      <c r="G158" s="107" t="s">
        <v>123</v>
      </c>
      <c r="H158" s="246">
        <v>39</v>
      </c>
      <c r="I158" s="109"/>
      <c r="J158" s="16"/>
      <c r="K158" s="150"/>
      <c r="L158" s="16">
        <v>54</v>
      </c>
      <c r="M158" s="16"/>
      <c r="N158" s="123">
        <v>21761</v>
      </c>
      <c r="O158" s="194">
        <v>1959</v>
      </c>
      <c r="P158" s="38">
        <f t="shared" si="20"/>
        <v>104.09055156345286</v>
      </c>
      <c r="Q158" s="326">
        <v>1.7422453703703704E-2</v>
      </c>
      <c r="R158" s="254">
        <f t="shared" si="21"/>
        <v>99.940175485243302</v>
      </c>
      <c r="S158" s="387">
        <f t="shared" si="22"/>
        <v>204.03072704869618</v>
      </c>
      <c r="T158" s="381" t="str">
        <f t="shared" si="25"/>
        <v>+</v>
      </c>
      <c r="U158" s="255">
        <f t="shared" si="26"/>
        <v>1.0879629629629781E-4</v>
      </c>
      <c r="V158" s="111">
        <f t="shared" si="23"/>
        <v>23481</v>
      </c>
      <c r="W158" s="304" t="str">
        <f t="shared" si="24"/>
        <v>D</v>
      </c>
      <c r="X158" s="331">
        <v>1.7313657407407406E-2</v>
      </c>
      <c r="Y158" s="66"/>
    </row>
    <row r="159" spans="1:25" ht="15" customHeight="1" x14ac:dyDescent="0.2">
      <c r="A159" s="1"/>
      <c r="B159" s="325">
        <v>44</v>
      </c>
      <c r="C159" s="325">
        <v>153</v>
      </c>
      <c r="D159" s="231">
        <v>64</v>
      </c>
      <c r="E159" s="204">
        <v>156</v>
      </c>
      <c r="F159" s="202">
        <v>209</v>
      </c>
      <c r="G159" s="131" t="s">
        <v>196</v>
      </c>
      <c r="H159" s="246">
        <v>29</v>
      </c>
      <c r="I159" s="135"/>
      <c r="J159" s="91">
        <v>28</v>
      </c>
      <c r="K159" s="12"/>
      <c r="L159" s="84"/>
      <c r="M159" s="84"/>
      <c r="N159" s="123">
        <v>27532</v>
      </c>
      <c r="O159" s="192">
        <v>1975</v>
      </c>
      <c r="P159" s="38">
        <f t="shared" si="20"/>
        <v>78.507885873206007</v>
      </c>
      <c r="Q159" s="326">
        <v>1.3050925925925926E-2</v>
      </c>
      <c r="R159" s="254">
        <f t="shared" si="21"/>
        <v>125.04653017814412</v>
      </c>
      <c r="S159" s="387">
        <f t="shared" si="22"/>
        <v>203.55441605135013</v>
      </c>
      <c r="T159" s="381" t="str">
        <f t="shared" si="25"/>
        <v>+</v>
      </c>
      <c r="U159" s="255">
        <f t="shared" si="26"/>
        <v>3.8194444444444517E-4</v>
      </c>
      <c r="V159" s="111">
        <f t="shared" si="23"/>
        <v>17710</v>
      </c>
      <c r="W159" s="304" t="str">
        <f t="shared" si="24"/>
        <v>B</v>
      </c>
      <c r="X159" s="331">
        <v>1.2668981481481481E-2</v>
      </c>
      <c r="Y159" s="66"/>
    </row>
    <row r="160" spans="1:25" ht="15" customHeight="1" x14ac:dyDescent="0.2">
      <c r="A160" s="1"/>
      <c r="B160" s="325">
        <v>126</v>
      </c>
      <c r="C160" s="325">
        <v>152</v>
      </c>
      <c r="D160" s="231">
        <v>141</v>
      </c>
      <c r="E160" s="204">
        <v>157</v>
      </c>
      <c r="F160" s="202">
        <v>113</v>
      </c>
      <c r="G160" s="107" t="s">
        <v>111</v>
      </c>
      <c r="H160" s="246">
        <v>39</v>
      </c>
      <c r="I160" s="109"/>
      <c r="J160" s="16"/>
      <c r="K160" s="151">
        <v>51</v>
      </c>
      <c r="L160" s="12"/>
      <c r="M160" s="16"/>
      <c r="N160" s="123">
        <v>23880</v>
      </c>
      <c r="O160" s="194">
        <v>1965</v>
      </c>
      <c r="P160" s="38">
        <f t="shared" si="20"/>
        <v>94.697089668177668</v>
      </c>
      <c r="Q160" s="326">
        <v>1.5891203703703703E-2</v>
      </c>
      <c r="R160" s="254">
        <f t="shared" si="21"/>
        <v>108.73437915448021</v>
      </c>
      <c r="S160" s="387">
        <f t="shared" si="22"/>
        <v>203.43146882265788</v>
      </c>
      <c r="T160" s="381" t="str">
        <f t="shared" si="25"/>
        <v>+</v>
      </c>
      <c r="U160" s="255">
        <f t="shared" si="26"/>
        <v>5.150462962962947E-4</v>
      </c>
      <c r="V160" s="111">
        <f t="shared" si="23"/>
        <v>21362</v>
      </c>
      <c r="W160" s="304" t="str">
        <f t="shared" si="24"/>
        <v>C</v>
      </c>
      <c r="X160" s="331">
        <v>1.5376157407407408E-2</v>
      </c>
      <c r="Y160" s="66"/>
    </row>
    <row r="161" spans="1:25" ht="15" customHeight="1" x14ac:dyDescent="0.2">
      <c r="A161" s="1"/>
      <c r="B161" s="325">
        <v>25</v>
      </c>
      <c r="C161" s="325">
        <v>173</v>
      </c>
      <c r="D161" s="231">
        <v>32</v>
      </c>
      <c r="E161" s="204">
        <v>158</v>
      </c>
      <c r="F161" s="202">
        <v>249</v>
      </c>
      <c r="G161" s="130" t="s">
        <v>254</v>
      </c>
      <c r="H161" s="246">
        <v>26</v>
      </c>
      <c r="I161" s="132"/>
      <c r="J161" s="91">
        <v>18</v>
      </c>
      <c r="K161" s="91"/>
      <c r="L161" s="91"/>
      <c r="M161" s="91"/>
      <c r="N161" s="123">
        <v>28974</v>
      </c>
      <c r="O161" s="192">
        <v>1979</v>
      </c>
      <c r="P161" s="38">
        <f t="shared" si="20"/>
        <v>72.115544177601095</v>
      </c>
      <c r="Q161" s="326">
        <v>1.1962962962962962E-2</v>
      </c>
      <c r="R161" s="254">
        <f t="shared" si="21"/>
        <v>131.29486838606755</v>
      </c>
      <c r="S161" s="387">
        <f t="shared" si="22"/>
        <v>203.41041256366864</v>
      </c>
      <c r="T161" s="381" t="str">
        <f t="shared" si="25"/>
        <v>-</v>
      </c>
      <c r="U161" s="255">
        <f t="shared" si="26"/>
        <v>5.2083333333334536E-5</v>
      </c>
      <c r="V161" s="111">
        <f t="shared" si="23"/>
        <v>16268</v>
      </c>
      <c r="W161" s="304" t="str">
        <f t="shared" si="24"/>
        <v>B</v>
      </c>
      <c r="X161" s="331">
        <v>1.2015046296296296E-2</v>
      </c>
      <c r="Y161" s="66"/>
    </row>
    <row r="162" spans="1:25" ht="15" customHeight="1" x14ac:dyDescent="0.2">
      <c r="A162" s="1"/>
      <c r="B162" s="325">
        <v>122</v>
      </c>
      <c r="C162" s="325">
        <v>151</v>
      </c>
      <c r="D162" s="231">
        <v>138</v>
      </c>
      <c r="E162" s="204">
        <v>159</v>
      </c>
      <c r="F162" s="202">
        <v>288</v>
      </c>
      <c r="G162" s="130" t="s">
        <v>304</v>
      </c>
      <c r="H162" s="246">
        <v>22</v>
      </c>
      <c r="I162" s="132"/>
      <c r="J162" s="174"/>
      <c r="K162" s="151">
        <v>49</v>
      </c>
      <c r="L162" s="174"/>
      <c r="M162" s="174"/>
      <c r="N162" s="123">
        <v>23932</v>
      </c>
      <c r="O162" s="252">
        <v>1965</v>
      </c>
      <c r="P162" s="38">
        <f t="shared" si="20"/>
        <v>94.466575265839637</v>
      </c>
      <c r="Q162" s="326">
        <v>1.5856481481481482E-2</v>
      </c>
      <c r="R162" s="254">
        <f t="shared" si="21"/>
        <v>108.93379420366924</v>
      </c>
      <c r="S162" s="387">
        <f t="shared" si="22"/>
        <v>203.40036946950886</v>
      </c>
      <c r="T162" s="381" t="str">
        <f t="shared" si="25"/>
        <v>+</v>
      </c>
      <c r="U162" s="255">
        <f t="shared" si="26"/>
        <v>5.3240740740740852E-4</v>
      </c>
      <c r="V162" s="111">
        <f t="shared" si="23"/>
        <v>21310</v>
      </c>
      <c r="W162" s="304" t="str">
        <f t="shared" si="24"/>
        <v>C</v>
      </c>
      <c r="X162" s="331">
        <v>1.5324074074074073E-2</v>
      </c>
      <c r="Y162" s="66"/>
    </row>
    <row r="163" spans="1:25" ht="15" customHeight="1" x14ac:dyDescent="0.2">
      <c r="A163" s="1"/>
      <c r="B163" s="325">
        <v>194</v>
      </c>
      <c r="C163" s="325">
        <v>178</v>
      </c>
      <c r="D163" s="231">
        <v>196</v>
      </c>
      <c r="E163" s="204">
        <v>160</v>
      </c>
      <c r="F163" s="202">
        <v>92</v>
      </c>
      <c r="G163" s="107" t="s">
        <v>108</v>
      </c>
      <c r="H163" s="246">
        <v>40</v>
      </c>
      <c r="I163" s="109"/>
      <c r="J163" s="16"/>
      <c r="K163" s="17"/>
      <c r="L163" s="16">
        <v>60</v>
      </c>
      <c r="M163" s="16"/>
      <c r="N163" s="123">
        <v>21152</v>
      </c>
      <c r="O163" s="194">
        <v>1957</v>
      </c>
      <c r="P163" s="38">
        <f t="shared" si="20"/>
        <v>106.79022985237339</v>
      </c>
      <c r="Q163" s="326">
        <v>1.8033564814814815E-2</v>
      </c>
      <c r="R163" s="254">
        <f t="shared" si="21"/>
        <v>96.430470619516086</v>
      </c>
      <c r="S163" s="387">
        <f t="shared" si="22"/>
        <v>203.22070047188947</v>
      </c>
      <c r="T163" s="381" t="str">
        <f t="shared" si="25"/>
        <v>-</v>
      </c>
      <c r="U163" s="255">
        <f t="shared" si="26"/>
        <v>9.027777777777593E-5</v>
      </c>
      <c r="V163" s="111">
        <f t="shared" si="23"/>
        <v>24090</v>
      </c>
      <c r="W163" s="304" t="str">
        <f t="shared" si="24"/>
        <v>D</v>
      </c>
      <c r="X163" s="331">
        <v>1.8123842592592591E-2</v>
      </c>
      <c r="Y163" s="66"/>
    </row>
    <row r="164" spans="1:25" ht="15" customHeight="1" x14ac:dyDescent="0.2">
      <c r="A164" s="1"/>
      <c r="B164" s="325">
        <v>220</v>
      </c>
      <c r="C164" s="325">
        <v>246</v>
      </c>
      <c r="D164" s="231">
        <v>165</v>
      </c>
      <c r="E164" s="204">
        <v>161</v>
      </c>
      <c r="F164" s="202">
        <v>240</v>
      </c>
      <c r="G164" s="130" t="s">
        <v>252</v>
      </c>
      <c r="H164" s="246">
        <v>26</v>
      </c>
      <c r="I164" s="132"/>
      <c r="J164" s="91"/>
      <c r="K164" s="150"/>
      <c r="L164" s="162">
        <v>49</v>
      </c>
      <c r="M164" s="91"/>
      <c r="N164" s="123">
        <v>22697</v>
      </c>
      <c r="O164" s="192">
        <v>1962</v>
      </c>
      <c r="P164" s="38">
        <f t="shared" si="20"/>
        <v>99.94129232136811</v>
      </c>
      <c r="Q164" s="326">
        <v>1.6869212962962964E-2</v>
      </c>
      <c r="R164" s="254">
        <f t="shared" si="21"/>
        <v>103.1175219356554</v>
      </c>
      <c r="S164" s="387">
        <f t="shared" si="22"/>
        <v>203.05881425702353</v>
      </c>
      <c r="T164" s="381" t="str">
        <f t="shared" si="25"/>
        <v>-</v>
      </c>
      <c r="U164" s="255">
        <f t="shared" si="26"/>
        <v>2.3506944444444434E-3</v>
      </c>
      <c r="V164" s="111">
        <f t="shared" si="23"/>
        <v>22545</v>
      </c>
      <c r="W164" s="304" t="str">
        <f t="shared" si="24"/>
        <v>D</v>
      </c>
      <c r="X164" s="331">
        <v>1.9219907407407408E-2</v>
      </c>
      <c r="Y164" s="66"/>
    </row>
    <row r="165" spans="1:25" ht="15" customHeight="1" x14ac:dyDescent="0.2">
      <c r="A165" s="1"/>
      <c r="B165" s="325">
        <v>247</v>
      </c>
      <c r="C165" s="325">
        <v>199</v>
      </c>
      <c r="D165" s="231">
        <v>234</v>
      </c>
      <c r="E165" s="204">
        <v>162</v>
      </c>
      <c r="F165" s="202">
        <v>88</v>
      </c>
      <c r="G165" s="107" t="s">
        <v>102</v>
      </c>
      <c r="H165" s="246">
        <v>40</v>
      </c>
      <c r="I165" s="109"/>
      <c r="J165" s="16"/>
      <c r="K165" s="16"/>
      <c r="L165" s="162"/>
      <c r="M165" s="16">
        <v>37</v>
      </c>
      <c r="N165" s="123">
        <v>18607</v>
      </c>
      <c r="O165" s="194">
        <v>1950</v>
      </c>
      <c r="P165" s="38">
        <f t="shared" si="20"/>
        <v>118.0721366591102</v>
      </c>
      <c r="Q165" s="326">
        <v>2.0042824074074074E-2</v>
      </c>
      <c r="R165" s="254">
        <f t="shared" si="21"/>
        <v>84.890986439776668</v>
      </c>
      <c r="S165" s="387">
        <f t="shared" si="22"/>
        <v>202.96312309888685</v>
      </c>
      <c r="T165" s="381" t="str">
        <f t="shared" si="25"/>
        <v>-</v>
      </c>
      <c r="U165" s="255">
        <f t="shared" si="26"/>
        <v>5.5092592592592693E-4</v>
      </c>
      <c r="V165" s="111">
        <f t="shared" si="23"/>
        <v>26635</v>
      </c>
      <c r="W165" s="304" t="str">
        <f t="shared" si="24"/>
        <v>E</v>
      </c>
      <c r="X165" s="331">
        <v>2.0593750000000001E-2</v>
      </c>
      <c r="Y165" s="66"/>
    </row>
    <row r="166" spans="1:25" ht="15" customHeight="1" x14ac:dyDescent="0.2">
      <c r="A166" s="1"/>
      <c r="B166" s="325">
        <v>105</v>
      </c>
      <c r="C166" s="325">
        <v>174</v>
      </c>
      <c r="D166" s="231">
        <v>113</v>
      </c>
      <c r="E166" s="204">
        <v>163</v>
      </c>
      <c r="F166" s="202">
        <v>266</v>
      </c>
      <c r="G166" s="130" t="s">
        <v>284</v>
      </c>
      <c r="H166" s="246">
        <v>24</v>
      </c>
      <c r="I166" s="180"/>
      <c r="J166" s="174"/>
      <c r="K166" s="91">
        <v>42</v>
      </c>
      <c r="L166" s="174"/>
      <c r="M166" s="174"/>
      <c r="N166" s="123">
        <v>25527</v>
      </c>
      <c r="O166" s="252">
        <v>1969</v>
      </c>
      <c r="P166" s="38">
        <f t="shared" si="20"/>
        <v>87.395989271047796</v>
      </c>
      <c r="Q166" s="326">
        <v>1.4722222222222222E-2</v>
      </c>
      <c r="R166" s="254">
        <f t="shared" si="21"/>
        <v>115.44801914384473</v>
      </c>
      <c r="S166" s="387">
        <f t="shared" si="22"/>
        <v>202.84400841489253</v>
      </c>
      <c r="T166" s="381" t="str">
        <f t="shared" si="25"/>
        <v>+</v>
      </c>
      <c r="U166" s="255">
        <f t="shared" si="26"/>
        <v>3.2407407407406344E-5</v>
      </c>
      <c r="V166" s="111">
        <f t="shared" si="23"/>
        <v>19715</v>
      </c>
      <c r="W166" s="304" t="str">
        <f t="shared" si="24"/>
        <v>C</v>
      </c>
      <c r="X166" s="331">
        <v>1.4689814814814815E-2</v>
      </c>
      <c r="Y166" s="66"/>
    </row>
    <row r="167" spans="1:25" ht="15" customHeight="1" x14ac:dyDescent="0.2">
      <c r="A167" s="1"/>
      <c r="B167" s="325">
        <v>172</v>
      </c>
      <c r="C167" s="325">
        <v>117</v>
      </c>
      <c r="D167" s="231">
        <v>217</v>
      </c>
      <c r="E167" s="204">
        <v>164</v>
      </c>
      <c r="F167" s="202">
        <v>31</v>
      </c>
      <c r="G167" s="107" t="s">
        <v>49</v>
      </c>
      <c r="H167" s="246">
        <v>48</v>
      </c>
      <c r="I167" s="109"/>
      <c r="J167" s="16"/>
      <c r="K167" s="16"/>
      <c r="L167" s="162">
        <v>69</v>
      </c>
      <c r="M167" s="16"/>
      <c r="N167" s="123">
        <v>20291</v>
      </c>
      <c r="O167" s="194">
        <v>1955</v>
      </c>
      <c r="P167" s="38">
        <f t="shared" si="20"/>
        <v>110.60701639877826</v>
      </c>
      <c r="Q167" s="326">
        <v>1.8815972222222224E-2</v>
      </c>
      <c r="R167" s="254">
        <f t="shared" si="21"/>
        <v>91.936984844456276</v>
      </c>
      <c r="S167" s="387">
        <f t="shared" si="22"/>
        <v>202.54400124323453</v>
      </c>
      <c r="T167" s="381" t="str">
        <f t="shared" si="25"/>
        <v>+</v>
      </c>
      <c r="U167" s="255">
        <f t="shared" si="26"/>
        <v>1.6886574074074095E-3</v>
      </c>
      <c r="V167" s="111">
        <f t="shared" si="23"/>
        <v>24951</v>
      </c>
      <c r="W167" s="304" t="str">
        <f t="shared" si="24"/>
        <v>D</v>
      </c>
      <c r="X167" s="331">
        <v>1.7127314814814814E-2</v>
      </c>
      <c r="Y167" s="66"/>
    </row>
    <row r="168" spans="1:25" ht="15" customHeight="1" x14ac:dyDescent="0.2">
      <c r="A168" s="1"/>
      <c r="B168" s="325">
        <v>234</v>
      </c>
      <c r="C168" s="325">
        <v>157</v>
      </c>
      <c r="D168" s="231">
        <v>240</v>
      </c>
      <c r="E168" s="204">
        <v>165</v>
      </c>
      <c r="F168" s="202">
        <v>26</v>
      </c>
      <c r="G168" s="112" t="s">
        <v>40</v>
      </c>
      <c r="H168" s="246">
        <v>48</v>
      </c>
      <c r="I168" s="307"/>
      <c r="J168" s="16"/>
      <c r="K168" s="263"/>
      <c r="L168" s="16"/>
      <c r="M168" s="16">
        <v>41</v>
      </c>
      <c r="N168" s="123">
        <v>18263</v>
      </c>
      <c r="O168" s="182">
        <v>1949</v>
      </c>
      <c r="P168" s="38">
        <f t="shared" si="20"/>
        <v>119.59707808996187</v>
      </c>
      <c r="Q168" s="326">
        <v>2.0405092592592593E-2</v>
      </c>
      <c r="R168" s="254">
        <f t="shared" si="21"/>
        <v>82.810422759904284</v>
      </c>
      <c r="S168" s="387">
        <f t="shared" si="22"/>
        <v>202.40750084986615</v>
      </c>
      <c r="T168" s="381" t="str">
        <f t="shared" si="25"/>
        <v>+</v>
      </c>
      <c r="U168" s="255">
        <f t="shared" si="26"/>
        <v>6.689814814814822E-4</v>
      </c>
      <c r="V168" s="111">
        <f t="shared" si="23"/>
        <v>26979</v>
      </c>
      <c r="W168" s="304" t="str">
        <f t="shared" si="24"/>
        <v>E</v>
      </c>
      <c r="X168" s="331">
        <v>1.9736111111111111E-2</v>
      </c>
      <c r="Y168" s="66"/>
    </row>
    <row r="169" spans="1:25" ht="15" customHeight="1" x14ac:dyDescent="0.2">
      <c r="A169" s="1"/>
      <c r="B169" s="325">
        <v>110</v>
      </c>
      <c r="C169" s="325">
        <v>183</v>
      </c>
      <c r="D169" s="231">
        <v>111</v>
      </c>
      <c r="E169" s="204">
        <v>166</v>
      </c>
      <c r="F169" s="202">
        <v>199</v>
      </c>
      <c r="G169" s="131" t="s">
        <v>184</v>
      </c>
      <c r="H169" s="246">
        <v>30</v>
      </c>
      <c r="I169" s="134"/>
      <c r="J169" s="91"/>
      <c r="K169" s="151">
        <v>41</v>
      </c>
      <c r="L169" s="71"/>
      <c r="M169" s="71"/>
      <c r="N169" s="123">
        <v>25672</v>
      </c>
      <c r="O169" s="201">
        <v>1970</v>
      </c>
      <c r="P169" s="38">
        <f t="shared" si="20"/>
        <v>86.753208726066717</v>
      </c>
      <c r="Q169" s="326">
        <v>1.4710648148148148E-2</v>
      </c>
      <c r="R169" s="254">
        <f t="shared" si="21"/>
        <v>115.51449082690775</v>
      </c>
      <c r="S169" s="387">
        <f t="shared" si="22"/>
        <v>202.26769955297448</v>
      </c>
      <c r="T169" s="381" t="str">
        <f t="shared" si="25"/>
        <v>-</v>
      </c>
      <c r="U169" s="255">
        <f t="shared" si="26"/>
        <v>1.1226851851851676E-4</v>
      </c>
      <c r="V169" s="111">
        <f t="shared" si="23"/>
        <v>19570</v>
      </c>
      <c r="W169" s="304" t="str">
        <f t="shared" si="24"/>
        <v>C</v>
      </c>
      <c r="X169" s="331">
        <v>1.4822916666666665E-2</v>
      </c>
      <c r="Y169" s="66"/>
    </row>
    <row r="170" spans="1:25" ht="15" customHeight="1" x14ac:dyDescent="0.2">
      <c r="A170" s="1"/>
      <c r="B170" s="325">
        <v>253</v>
      </c>
      <c r="C170" s="325">
        <v>161</v>
      </c>
      <c r="D170" s="231">
        <v>259</v>
      </c>
      <c r="E170" s="204">
        <v>167</v>
      </c>
      <c r="F170" s="202">
        <v>44</v>
      </c>
      <c r="G170" s="107" t="s">
        <v>59</v>
      </c>
      <c r="H170" s="246">
        <v>45</v>
      </c>
      <c r="I170" s="109"/>
      <c r="J170" s="16"/>
      <c r="K170" s="16"/>
      <c r="L170" s="16"/>
      <c r="M170" s="16">
        <v>51</v>
      </c>
      <c r="N170" s="123">
        <v>16428</v>
      </c>
      <c r="O170" s="196">
        <v>1944</v>
      </c>
      <c r="P170" s="38">
        <f t="shared" si="20"/>
        <v>127.73157671092929</v>
      </c>
      <c r="Q170" s="326">
        <v>2.1865740740740741E-2</v>
      </c>
      <c r="R170" s="254">
        <f t="shared" si="21"/>
        <v>74.421696357351792</v>
      </c>
      <c r="S170" s="387">
        <f t="shared" si="22"/>
        <v>202.15327306828107</v>
      </c>
      <c r="T170" s="381" t="str">
        <f t="shared" si="25"/>
        <v>+</v>
      </c>
      <c r="U170" s="255">
        <f t="shared" si="26"/>
        <v>7.002314814814857E-4</v>
      </c>
      <c r="V170" s="111">
        <f t="shared" si="23"/>
        <v>28814</v>
      </c>
      <c r="W170" s="304" t="str">
        <f t="shared" si="24"/>
        <v>E</v>
      </c>
      <c r="X170" s="331">
        <v>2.1165509259259255E-2</v>
      </c>
      <c r="Y170" s="66"/>
    </row>
    <row r="171" spans="1:25" ht="15" customHeight="1" x14ac:dyDescent="0.2">
      <c r="A171" s="1"/>
      <c r="B171" s="325">
        <v>209</v>
      </c>
      <c r="C171" s="325">
        <v>162</v>
      </c>
      <c r="D171" s="231">
        <v>226</v>
      </c>
      <c r="E171" s="204">
        <v>168</v>
      </c>
      <c r="F171" s="202">
        <v>177</v>
      </c>
      <c r="G171" s="131" t="s">
        <v>170</v>
      </c>
      <c r="H171" s="246">
        <v>32</v>
      </c>
      <c r="I171" s="114"/>
      <c r="J171" s="17"/>
      <c r="K171" s="17"/>
      <c r="L171" s="162">
        <v>71</v>
      </c>
      <c r="M171" s="17"/>
      <c r="N171" s="123">
        <v>19796</v>
      </c>
      <c r="O171" s="68">
        <v>1954</v>
      </c>
      <c r="P171" s="38">
        <f t="shared" si="20"/>
        <v>112.80133619026537</v>
      </c>
      <c r="Q171" s="326">
        <v>1.9321759259259261E-2</v>
      </c>
      <c r="R171" s="254">
        <f t="shared" si="21"/>
        <v>89.032172294602503</v>
      </c>
      <c r="S171" s="387">
        <f t="shared" si="22"/>
        <v>201.83350848486788</v>
      </c>
      <c r="T171" s="381" t="str">
        <f t="shared" si="25"/>
        <v>+</v>
      </c>
      <c r="U171" s="255">
        <f t="shared" si="26"/>
        <v>6.5972222222222474E-4</v>
      </c>
      <c r="V171" s="111">
        <f t="shared" si="23"/>
        <v>25446</v>
      </c>
      <c r="W171" s="304" t="str">
        <f t="shared" si="24"/>
        <v>D</v>
      </c>
      <c r="X171" s="331">
        <v>1.8662037037037036E-2</v>
      </c>
      <c r="Y171" s="66"/>
    </row>
    <row r="172" spans="1:25" ht="15" customHeight="1" x14ac:dyDescent="0.2">
      <c r="A172" s="1"/>
      <c r="B172" s="325"/>
      <c r="C172" s="325"/>
      <c r="D172" s="231">
        <v>161</v>
      </c>
      <c r="E172" s="204">
        <v>169</v>
      </c>
      <c r="F172" s="202">
        <v>139</v>
      </c>
      <c r="G172" s="107" t="s">
        <v>137</v>
      </c>
      <c r="H172" s="246">
        <v>36</v>
      </c>
      <c r="I172" s="109"/>
      <c r="J172" s="16"/>
      <c r="K172" s="150"/>
      <c r="L172" s="16">
        <v>48</v>
      </c>
      <c r="M172" s="16"/>
      <c r="N172" s="123">
        <v>23171</v>
      </c>
      <c r="O172" s="194">
        <v>1963</v>
      </c>
      <c r="P172" s="38">
        <f t="shared" si="20"/>
        <v>97.840064884671349</v>
      </c>
      <c r="Q172" s="326">
        <v>1.6724537037037034E-2</v>
      </c>
      <c r="R172" s="254">
        <f t="shared" si="21"/>
        <v>103.94841797394312</v>
      </c>
      <c r="S172" s="387">
        <f t="shared" si="22"/>
        <v>201.78848285861449</v>
      </c>
      <c r="T172" s="381"/>
      <c r="U172" s="255"/>
      <c r="V172" s="111">
        <f t="shared" si="23"/>
        <v>22071</v>
      </c>
      <c r="W172" s="304" t="str">
        <f t="shared" si="24"/>
        <v>D</v>
      </c>
      <c r="X172" s="331"/>
      <c r="Y172" s="66"/>
    </row>
    <row r="173" spans="1:25" ht="15" customHeight="1" x14ac:dyDescent="0.2">
      <c r="A173" s="1"/>
      <c r="B173" s="325">
        <v>124</v>
      </c>
      <c r="C173" s="325">
        <v>254</v>
      </c>
      <c r="D173" s="231">
        <v>54</v>
      </c>
      <c r="E173" s="204">
        <v>170</v>
      </c>
      <c r="F173" s="202">
        <v>236</v>
      </c>
      <c r="G173" s="130" t="s">
        <v>238</v>
      </c>
      <c r="H173" s="246">
        <v>27</v>
      </c>
      <c r="I173" s="132"/>
      <c r="J173" s="17">
        <v>25</v>
      </c>
      <c r="K173" s="91"/>
      <c r="L173" s="91"/>
      <c r="M173" s="91"/>
      <c r="N173" s="123">
        <v>28253</v>
      </c>
      <c r="O173" s="192">
        <v>1977</v>
      </c>
      <c r="P173" s="38">
        <f t="shared" si="20"/>
        <v>75.311715025403544</v>
      </c>
      <c r="Q173" s="326">
        <v>1.2841435185185185E-2</v>
      </c>
      <c r="R173" s="254">
        <f t="shared" si="21"/>
        <v>126.24966764158469</v>
      </c>
      <c r="S173" s="387">
        <f t="shared" si="22"/>
        <v>201.56138266698824</v>
      </c>
      <c r="T173" s="381" t="str">
        <f t="shared" ref="T173:T218" si="27">IF(X173&lt;Q173,"+","-")</f>
        <v>-</v>
      </c>
      <c r="U173" s="255">
        <f t="shared" ref="U173:U218" si="28">IF(X173&gt;Q173,X173-Q173,Q173-X173)</f>
        <v>2.5092592592592597E-3</v>
      </c>
      <c r="V173" s="111">
        <f t="shared" si="23"/>
        <v>16989</v>
      </c>
      <c r="W173" s="304" t="str">
        <f t="shared" si="24"/>
        <v>B</v>
      </c>
      <c r="X173" s="331">
        <v>1.5350694444444445E-2</v>
      </c>
      <c r="Y173" s="66"/>
    </row>
    <row r="174" spans="1:25" ht="15" customHeight="1" x14ac:dyDescent="0.2">
      <c r="A174" s="1"/>
      <c r="B174" s="325">
        <v>175</v>
      </c>
      <c r="C174" s="325">
        <v>164</v>
      </c>
      <c r="D174" s="231">
        <v>193</v>
      </c>
      <c r="E174" s="204">
        <v>171</v>
      </c>
      <c r="F174" s="202">
        <v>70</v>
      </c>
      <c r="G174" s="107" t="s">
        <v>89</v>
      </c>
      <c r="H174" s="246">
        <v>42</v>
      </c>
      <c r="I174" s="114"/>
      <c r="J174" s="17"/>
      <c r="K174" s="150"/>
      <c r="L174" s="162">
        <v>59</v>
      </c>
      <c r="M174" s="17"/>
      <c r="N174" s="123">
        <v>21814</v>
      </c>
      <c r="O174" s="182">
        <v>1959</v>
      </c>
      <c r="P174" s="38">
        <f t="shared" si="20"/>
        <v>103.85560419183908</v>
      </c>
      <c r="Q174" s="326">
        <v>1.7818287037037039E-2</v>
      </c>
      <c r="R174" s="254">
        <f t="shared" si="21"/>
        <v>97.666843924488163</v>
      </c>
      <c r="S174" s="387">
        <f t="shared" si="22"/>
        <v>201.52244811632724</v>
      </c>
      <c r="T174" s="381" t="str">
        <f t="shared" si="27"/>
        <v>+</v>
      </c>
      <c r="U174" s="255">
        <f t="shared" si="28"/>
        <v>6.3310185185185344E-4</v>
      </c>
      <c r="V174" s="111">
        <f t="shared" si="23"/>
        <v>23428</v>
      </c>
      <c r="W174" s="304" t="str">
        <f t="shared" si="24"/>
        <v>D</v>
      </c>
      <c r="X174" s="331">
        <v>1.7185185185185185E-2</v>
      </c>
      <c r="Y174" s="66"/>
    </row>
    <row r="175" spans="1:25" ht="15" customHeight="1" x14ac:dyDescent="0.2">
      <c r="A175" s="1"/>
      <c r="B175" s="325">
        <v>210</v>
      </c>
      <c r="C175" s="325">
        <v>134</v>
      </c>
      <c r="D175" s="231">
        <v>238</v>
      </c>
      <c r="E175" s="204">
        <v>172</v>
      </c>
      <c r="F175" s="202">
        <v>15</v>
      </c>
      <c r="G175" s="107" t="s">
        <v>35</v>
      </c>
      <c r="H175" s="246">
        <v>51</v>
      </c>
      <c r="I175" s="109"/>
      <c r="J175" s="16"/>
      <c r="K175" s="16"/>
      <c r="L175" s="162"/>
      <c r="M175" s="16">
        <v>39</v>
      </c>
      <c r="N175" s="123">
        <v>18774</v>
      </c>
      <c r="O175" s="182">
        <v>1951</v>
      </c>
      <c r="P175" s="38">
        <f t="shared" si="20"/>
        <v>117.33183079006304</v>
      </c>
      <c r="Q175" s="326">
        <v>2.0182870370370368E-2</v>
      </c>
      <c r="R175" s="254">
        <f t="shared" si="21"/>
        <v>84.086679074714183</v>
      </c>
      <c r="S175" s="387">
        <f t="shared" si="22"/>
        <v>201.41850986477721</v>
      </c>
      <c r="T175" s="381" t="str">
        <f t="shared" si="27"/>
        <v>+</v>
      </c>
      <c r="U175" s="255">
        <f t="shared" si="28"/>
        <v>1.4328703703703691E-3</v>
      </c>
      <c r="V175" s="111">
        <f t="shared" si="23"/>
        <v>26468</v>
      </c>
      <c r="W175" s="304" t="str">
        <f t="shared" si="24"/>
        <v>E</v>
      </c>
      <c r="X175" s="331">
        <v>1.8749999999999999E-2</v>
      </c>
      <c r="Y175" s="66"/>
    </row>
    <row r="176" spans="1:25" ht="15" customHeight="1" x14ac:dyDescent="0.2">
      <c r="A176" s="1"/>
      <c r="B176" s="325">
        <v>55</v>
      </c>
      <c r="C176" s="325">
        <v>150</v>
      </c>
      <c r="D176" s="231">
        <v>84</v>
      </c>
      <c r="E176" s="204">
        <v>173</v>
      </c>
      <c r="F176" s="202">
        <v>220</v>
      </c>
      <c r="G176" s="131" t="s">
        <v>205</v>
      </c>
      <c r="H176" s="246">
        <v>28</v>
      </c>
      <c r="I176" s="132"/>
      <c r="J176" s="174"/>
      <c r="K176" s="91">
        <v>34</v>
      </c>
      <c r="L176" s="91"/>
      <c r="M176" s="91"/>
      <c r="N176" s="123">
        <v>26969</v>
      </c>
      <c r="O176" s="192">
        <v>1973</v>
      </c>
      <c r="P176" s="38">
        <f t="shared" si="20"/>
        <v>81.003647575442869</v>
      </c>
      <c r="Q176" s="326">
        <v>1.3879629629629631E-2</v>
      </c>
      <c r="R176" s="254">
        <f t="shared" si="21"/>
        <v>120.28715767083223</v>
      </c>
      <c r="S176" s="387">
        <f t="shared" si="22"/>
        <v>201.29080524627511</v>
      </c>
      <c r="T176" s="381" t="str">
        <f t="shared" si="27"/>
        <v>+</v>
      </c>
      <c r="U176" s="255">
        <f t="shared" si="28"/>
        <v>8.5763888888889216E-4</v>
      </c>
      <c r="V176" s="111">
        <f t="shared" si="23"/>
        <v>18273</v>
      </c>
      <c r="W176" s="304" t="str">
        <f t="shared" si="24"/>
        <v>C</v>
      </c>
      <c r="X176" s="331">
        <v>1.3021990740740738E-2</v>
      </c>
      <c r="Y176" s="66"/>
    </row>
    <row r="177" spans="1:25" ht="15" customHeight="1" x14ac:dyDescent="0.2">
      <c r="A177" s="1"/>
      <c r="B177" s="325">
        <v>260</v>
      </c>
      <c r="C177" s="325">
        <v>136</v>
      </c>
      <c r="D177" s="231">
        <v>274</v>
      </c>
      <c r="E177" s="204">
        <v>174</v>
      </c>
      <c r="F177" s="202">
        <v>2</v>
      </c>
      <c r="G177" s="107" t="s">
        <v>22</v>
      </c>
      <c r="H177" s="246">
        <v>60</v>
      </c>
      <c r="I177" s="109"/>
      <c r="J177" s="16"/>
      <c r="K177" s="16"/>
      <c r="L177" s="16"/>
      <c r="M177" s="16">
        <v>61</v>
      </c>
      <c r="N177" s="123">
        <v>15036</v>
      </c>
      <c r="O177" s="182">
        <v>1941</v>
      </c>
      <c r="P177" s="38">
        <f t="shared" si="20"/>
        <v>133.90226994274764</v>
      </c>
      <c r="Q177" s="326">
        <v>2.3152777777777783E-2</v>
      </c>
      <c r="R177" s="254">
        <f t="shared" si="21"/>
        <v>67.030045200744468</v>
      </c>
      <c r="S177" s="387">
        <f t="shared" si="22"/>
        <v>200.9323151434921</v>
      </c>
      <c r="T177" s="381" t="str">
        <f t="shared" si="27"/>
        <v>+</v>
      </c>
      <c r="U177" s="255">
        <f t="shared" si="28"/>
        <v>1.564814814814821E-3</v>
      </c>
      <c r="V177" s="111">
        <f t="shared" si="23"/>
        <v>30206</v>
      </c>
      <c r="W177" s="304" t="str">
        <f t="shared" si="24"/>
        <v>E</v>
      </c>
      <c r="X177" s="331">
        <v>2.1587962962962962E-2</v>
      </c>
      <c r="Y177" s="66"/>
    </row>
    <row r="178" spans="1:25" ht="15" customHeight="1" x14ac:dyDescent="0.2">
      <c r="A178" s="1"/>
      <c r="B178" s="325">
        <v>76</v>
      </c>
      <c r="C178" s="325">
        <v>177</v>
      </c>
      <c r="D178" s="231">
        <v>86</v>
      </c>
      <c r="E178" s="204">
        <v>175</v>
      </c>
      <c r="F178" s="202">
        <v>200</v>
      </c>
      <c r="G178" s="131" t="s">
        <v>185</v>
      </c>
      <c r="H178" s="246">
        <v>30</v>
      </c>
      <c r="I178" s="179"/>
      <c r="J178" s="17"/>
      <c r="K178" s="91">
        <v>36</v>
      </c>
      <c r="L178" s="173"/>
      <c r="M178" s="173"/>
      <c r="N178" s="123">
        <v>27025</v>
      </c>
      <c r="O178" s="201">
        <v>1973</v>
      </c>
      <c r="P178" s="38">
        <f t="shared" si="20"/>
        <v>80.755401296001907</v>
      </c>
      <c r="Q178" s="326">
        <v>1.3899305555555555E-2</v>
      </c>
      <c r="R178" s="254">
        <f t="shared" si="21"/>
        <v>120.17415580962511</v>
      </c>
      <c r="S178" s="387">
        <f t="shared" si="22"/>
        <v>200.929557105627</v>
      </c>
      <c r="T178" s="381" t="str">
        <f t="shared" si="27"/>
        <v>+</v>
      </c>
      <c r="U178" s="255">
        <f t="shared" si="28"/>
        <v>2.1412037037037146E-4</v>
      </c>
      <c r="V178" s="111">
        <f t="shared" si="23"/>
        <v>18217</v>
      </c>
      <c r="W178" s="304" t="str">
        <f t="shared" si="24"/>
        <v>C</v>
      </c>
      <c r="X178" s="331">
        <v>1.3685185185185184E-2</v>
      </c>
      <c r="Y178" s="66"/>
    </row>
    <row r="179" spans="1:25" ht="15" customHeight="1" x14ac:dyDescent="0.2">
      <c r="A179" s="1"/>
      <c r="B179" s="325">
        <v>17</v>
      </c>
      <c r="C179" s="325">
        <v>175</v>
      </c>
      <c r="D179" s="231">
        <v>24</v>
      </c>
      <c r="E179" s="204">
        <v>176</v>
      </c>
      <c r="F179" s="202">
        <v>276</v>
      </c>
      <c r="G179" s="130" t="s">
        <v>283</v>
      </c>
      <c r="H179" s="246">
        <v>24</v>
      </c>
      <c r="I179" s="132"/>
      <c r="J179" s="17">
        <v>13</v>
      </c>
      <c r="K179" s="174"/>
      <c r="L179" s="174"/>
      <c r="M179" s="174"/>
      <c r="N179" s="123">
        <v>29901</v>
      </c>
      <c r="O179" s="252">
        <v>1981</v>
      </c>
      <c r="P179" s="38">
        <f t="shared" si="20"/>
        <v>68.006181658997917</v>
      </c>
      <c r="Q179" s="326">
        <v>1.1688657407407406E-2</v>
      </c>
      <c r="R179" s="254">
        <f t="shared" si="21"/>
        <v>132.87024727466098</v>
      </c>
      <c r="S179" s="387">
        <f t="shared" si="22"/>
        <v>200.8764289336589</v>
      </c>
      <c r="T179" s="381" t="str">
        <f t="shared" si="27"/>
        <v>+</v>
      </c>
      <c r="U179" s="255">
        <f t="shared" si="28"/>
        <v>2.9282407407407209E-4</v>
      </c>
      <c r="V179" s="111">
        <f t="shared" si="23"/>
        <v>15341</v>
      </c>
      <c r="W179" s="304" t="str">
        <f t="shared" si="24"/>
        <v>B</v>
      </c>
      <c r="X179" s="331">
        <v>1.1395833333333334E-2</v>
      </c>
      <c r="Y179" s="66"/>
    </row>
    <row r="180" spans="1:25" ht="15" customHeight="1" x14ac:dyDescent="0.2">
      <c r="A180" s="1"/>
      <c r="B180" s="325">
        <v>207</v>
      </c>
      <c r="C180" s="325">
        <v>93</v>
      </c>
      <c r="D180" s="231">
        <v>255</v>
      </c>
      <c r="E180" s="204">
        <v>177</v>
      </c>
      <c r="F180" s="202">
        <v>74</v>
      </c>
      <c r="G180" s="107" t="s">
        <v>92</v>
      </c>
      <c r="H180" s="246">
        <v>41</v>
      </c>
      <c r="I180" s="109"/>
      <c r="J180" s="16"/>
      <c r="K180" s="16"/>
      <c r="L180" s="16"/>
      <c r="M180" s="16">
        <v>49</v>
      </c>
      <c r="N180" s="123">
        <v>17424</v>
      </c>
      <c r="O180" s="182">
        <v>1947</v>
      </c>
      <c r="P180" s="38">
        <f t="shared" si="20"/>
        <v>123.31633931230066</v>
      </c>
      <c r="Q180" s="326">
        <v>2.145023148148148E-2</v>
      </c>
      <c r="R180" s="254">
        <f t="shared" si="21"/>
        <v>76.808029779314026</v>
      </c>
      <c r="S180" s="387">
        <f t="shared" si="22"/>
        <v>200.12436909161468</v>
      </c>
      <c r="T180" s="381" t="str">
        <f t="shared" si="27"/>
        <v>+</v>
      </c>
      <c r="U180" s="255">
        <f t="shared" si="28"/>
        <v>2.8148148148148117E-3</v>
      </c>
      <c r="V180" s="111">
        <f t="shared" si="23"/>
        <v>27818</v>
      </c>
      <c r="W180" s="304" t="str">
        <f t="shared" si="24"/>
        <v>E</v>
      </c>
      <c r="X180" s="331">
        <v>1.8635416666666668E-2</v>
      </c>
      <c r="Y180" s="66"/>
    </row>
    <row r="181" spans="1:25" ht="15" customHeight="1" x14ac:dyDescent="0.2">
      <c r="A181" s="1"/>
      <c r="B181" s="325">
        <v>35</v>
      </c>
      <c r="C181" s="325">
        <v>197</v>
      </c>
      <c r="D181" s="231">
        <v>40</v>
      </c>
      <c r="E181" s="204">
        <v>178</v>
      </c>
      <c r="F181" s="202">
        <v>271</v>
      </c>
      <c r="G181" s="130" t="s">
        <v>285</v>
      </c>
      <c r="H181" s="246">
        <v>24</v>
      </c>
      <c r="I181" s="180"/>
      <c r="J181" s="91">
        <v>22</v>
      </c>
      <c r="K181" s="174"/>
      <c r="L181" s="174"/>
      <c r="M181" s="174"/>
      <c r="N181" s="123">
        <v>29346</v>
      </c>
      <c r="O181" s="252">
        <v>1980</v>
      </c>
      <c r="P181" s="38">
        <f t="shared" si="20"/>
        <v>70.466479607028944</v>
      </c>
      <c r="Q181" s="326">
        <v>1.2283564814814815E-2</v>
      </c>
      <c r="R181" s="254">
        <f t="shared" si="21"/>
        <v>129.453602765222</v>
      </c>
      <c r="S181" s="387">
        <f t="shared" si="22"/>
        <v>199.92008237225093</v>
      </c>
      <c r="T181" s="381" t="str">
        <f t="shared" si="27"/>
        <v>-</v>
      </c>
      <c r="U181" s="255">
        <f t="shared" si="28"/>
        <v>1.7361111111111049E-4</v>
      </c>
      <c r="V181" s="111">
        <f t="shared" si="23"/>
        <v>15896</v>
      </c>
      <c r="W181" s="304" t="str">
        <f t="shared" si="24"/>
        <v>B</v>
      </c>
      <c r="X181" s="331">
        <v>1.2457175925925925E-2</v>
      </c>
      <c r="Y181" s="66"/>
    </row>
    <row r="182" spans="1:25" ht="15" customHeight="1" x14ac:dyDescent="0.2">
      <c r="A182" s="1"/>
      <c r="B182" s="325">
        <v>267</v>
      </c>
      <c r="C182" s="325">
        <v>205</v>
      </c>
      <c r="D182" s="231">
        <v>263</v>
      </c>
      <c r="E182" s="204">
        <v>179</v>
      </c>
      <c r="F182" s="202">
        <v>95</v>
      </c>
      <c r="G182" s="107" t="s">
        <v>81</v>
      </c>
      <c r="H182" s="246">
        <v>39</v>
      </c>
      <c r="I182" s="114"/>
      <c r="J182" s="17"/>
      <c r="K182" s="17"/>
      <c r="L182" s="17"/>
      <c r="M182" s="16">
        <v>53</v>
      </c>
      <c r="N182" s="123">
        <v>16251</v>
      </c>
      <c r="O182" s="194">
        <v>1944</v>
      </c>
      <c r="P182" s="38">
        <f t="shared" si="20"/>
        <v>128.51621227273378</v>
      </c>
      <c r="Q182" s="326">
        <v>2.2406250000000003E-2</v>
      </c>
      <c r="R182" s="254">
        <f t="shared" si="21"/>
        <v>71.317468758308962</v>
      </c>
      <c r="S182" s="387">
        <f t="shared" si="22"/>
        <v>199.83368103104274</v>
      </c>
      <c r="T182" s="381" t="str">
        <f t="shared" si="27"/>
        <v>-</v>
      </c>
      <c r="U182" s="255">
        <f t="shared" si="28"/>
        <v>1.2499999999999664E-4</v>
      </c>
      <c r="V182" s="111">
        <f t="shared" si="23"/>
        <v>28991</v>
      </c>
      <c r="W182" s="304" t="str">
        <f t="shared" si="24"/>
        <v>E</v>
      </c>
      <c r="X182" s="331">
        <v>2.2531249999999999E-2</v>
      </c>
      <c r="Y182" s="66"/>
    </row>
    <row r="183" spans="1:25" ht="15" customHeight="1" x14ac:dyDescent="0.2">
      <c r="A183" s="1"/>
      <c r="B183" s="325">
        <v>99</v>
      </c>
      <c r="C183" s="325">
        <v>196</v>
      </c>
      <c r="D183" s="231">
        <v>94</v>
      </c>
      <c r="E183" s="204">
        <v>180</v>
      </c>
      <c r="F183" s="202">
        <v>259</v>
      </c>
      <c r="G183" s="130" t="s">
        <v>266</v>
      </c>
      <c r="H183" s="246">
        <v>25</v>
      </c>
      <c r="I183" s="176"/>
      <c r="J183" s="174"/>
      <c r="K183" s="151">
        <v>39</v>
      </c>
      <c r="L183" s="18"/>
      <c r="M183" s="18"/>
      <c r="N183" s="123">
        <v>26855</v>
      </c>
      <c r="O183" s="192">
        <v>1973</v>
      </c>
      <c r="P183" s="38">
        <f t="shared" si="20"/>
        <v>81.509006072876261</v>
      </c>
      <c r="Q183" s="326">
        <v>1.4234953703703706E-2</v>
      </c>
      <c r="R183" s="254">
        <f t="shared" si="21"/>
        <v>118.24647700079765</v>
      </c>
      <c r="S183" s="387">
        <f t="shared" si="22"/>
        <v>199.75548307367393</v>
      </c>
      <c r="T183" s="381" t="str">
        <f t="shared" si="27"/>
        <v>-</v>
      </c>
      <c r="U183" s="255">
        <f t="shared" si="28"/>
        <v>1.018518518518495E-4</v>
      </c>
      <c r="V183" s="111">
        <f t="shared" si="23"/>
        <v>18387</v>
      </c>
      <c r="W183" s="304" t="str">
        <f t="shared" si="24"/>
        <v>C</v>
      </c>
      <c r="X183" s="331">
        <v>1.4336805555555556E-2</v>
      </c>
      <c r="Y183" s="66"/>
    </row>
    <row r="184" spans="1:25" ht="15" customHeight="1" x14ac:dyDescent="0.2">
      <c r="A184" s="1"/>
      <c r="B184" s="325">
        <v>167</v>
      </c>
      <c r="C184" s="325">
        <v>146</v>
      </c>
      <c r="D184" s="231">
        <v>211</v>
      </c>
      <c r="E184" s="204">
        <v>181</v>
      </c>
      <c r="F184" s="202">
        <v>84</v>
      </c>
      <c r="G184" s="107" t="s">
        <v>98</v>
      </c>
      <c r="H184" s="246">
        <v>41</v>
      </c>
      <c r="I184" s="109"/>
      <c r="J184" s="16"/>
      <c r="K184" s="17"/>
      <c r="L184" s="16">
        <v>68</v>
      </c>
      <c r="M184" s="16"/>
      <c r="N184" s="123">
        <v>21358</v>
      </c>
      <c r="O184" s="194">
        <v>1958</v>
      </c>
      <c r="P184" s="38">
        <f t="shared" si="20"/>
        <v>105.87703818157269</v>
      </c>
      <c r="Q184" s="326">
        <v>1.8488425925925926E-2</v>
      </c>
      <c r="R184" s="254">
        <f t="shared" si="21"/>
        <v>93.818133475139604</v>
      </c>
      <c r="S184" s="387">
        <f t="shared" si="22"/>
        <v>199.69517165671229</v>
      </c>
      <c r="T184" s="381" t="str">
        <f t="shared" si="27"/>
        <v>+</v>
      </c>
      <c r="U184" s="255">
        <f t="shared" si="28"/>
        <v>1.491898148148145E-3</v>
      </c>
      <c r="V184" s="111">
        <f t="shared" si="23"/>
        <v>23884</v>
      </c>
      <c r="W184" s="304" t="str">
        <f t="shared" si="24"/>
        <v>D</v>
      </c>
      <c r="X184" s="331">
        <v>1.6996527777777781E-2</v>
      </c>
      <c r="Y184" s="66"/>
    </row>
    <row r="185" spans="1:25" ht="15" customHeight="1" x14ac:dyDescent="0.2">
      <c r="A185" s="1"/>
      <c r="B185" s="325">
        <v>64</v>
      </c>
      <c r="C185" s="325">
        <v>193</v>
      </c>
      <c r="D185" s="231">
        <v>69</v>
      </c>
      <c r="E185" s="204">
        <v>182</v>
      </c>
      <c r="F185" s="202">
        <v>211</v>
      </c>
      <c r="G185" s="131" t="s">
        <v>198</v>
      </c>
      <c r="H185" s="246">
        <v>29</v>
      </c>
      <c r="I185" s="135"/>
      <c r="J185" s="17">
        <v>31</v>
      </c>
      <c r="K185" s="84"/>
      <c r="L185" s="84"/>
      <c r="M185" s="84"/>
      <c r="N185" s="123">
        <v>28016</v>
      </c>
      <c r="O185" s="192">
        <v>1976</v>
      </c>
      <c r="P185" s="38">
        <f t="shared" si="20"/>
        <v>76.362328743751931</v>
      </c>
      <c r="Q185" s="326">
        <v>1.3358796296296297E-2</v>
      </c>
      <c r="R185" s="254">
        <f t="shared" si="21"/>
        <v>123.27838340866791</v>
      </c>
      <c r="S185" s="387">
        <f t="shared" si="22"/>
        <v>199.64071215241984</v>
      </c>
      <c r="T185" s="381" t="str">
        <f t="shared" si="27"/>
        <v>+</v>
      </c>
      <c r="U185" s="255">
        <f t="shared" si="28"/>
        <v>1.1574074074080509E-6</v>
      </c>
      <c r="V185" s="111">
        <f t="shared" si="23"/>
        <v>17226</v>
      </c>
      <c r="W185" s="304" t="str">
        <f t="shared" si="24"/>
        <v>B</v>
      </c>
      <c r="X185" s="331">
        <v>1.3357638888888889E-2</v>
      </c>
      <c r="Y185" s="66"/>
    </row>
    <row r="186" spans="1:25" ht="15" customHeight="1" x14ac:dyDescent="0.2">
      <c r="A186" s="1"/>
      <c r="B186" s="325"/>
      <c r="C186" s="325"/>
      <c r="D186" s="231">
        <v>12</v>
      </c>
      <c r="E186" s="204">
        <v>183</v>
      </c>
      <c r="F186" s="202">
        <v>316</v>
      </c>
      <c r="G186" s="130" t="s">
        <v>359</v>
      </c>
      <c r="H186" s="246">
        <v>21</v>
      </c>
      <c r="I186" s="132">
        <v>1</v>
      </c>
      <c r="J186" s="17"/>
      <c r="K186" s="174"/>
      <c r="L186" s="174"/>
      <c r="M186" s="174"/>
      <c r="N186" s="123">
        <v>30901</v>
      </c>
      <c r="O186" s="252">
        <v>1984</v>
      </c>
      <c r="P186" s="38">
        <f t="shared" si="20"/>
        <v>63.573212383266366</v>
      </c>
      <c r="Q186" s="326">
        <v>1.1171296296296295E-2</v>
      </c>
      <c r="R186" s="254">
        <f t="shared" si="21"/>
        <v>135.84153150757777</v>
      </c>
      <c r="S186" s="387">
        <f t="shared" si="22"/>
        <v>199.41474389084414</v>
      </c>
      <c r="T186" s="381" t="str">
        <f t="shared" si="27"/>
        <v>+</v>
      </c>
      <c r="U186" s="255">
        <f t="shared" si="28"/>
        <v>1.2141203703703689E-3</v>
      </c>
      <c r="V186" s="111">
        <f t="shared" si="23"/>
        <v>14341</v>
      </c>
      <c r="W186" s="304" t="str">
        <f t="shared" si="24"/>
        <v>A</v>
      </c>
      <c r="X186" s="331">
        <v>9.9571759259259266E-3</v>
      </c>
      <c r="Y186" s="66"/>
    </row>
    <row r="187" spans="1:25" ht="15" customHeight="1" x14ac:dyDescent="0.2">
      <c r="A187" s="1"/>
      <c r="B187" s="325">
        <v>65</v>
      </c>
      <c r="C187" s="325">
        <v>198</v>
      </c>
      <c r="D187" s="231">
        <v>67</v>
      </c>
      <c r="E187" s="204">
        <v>184</v>
      </c>
      <c r="F187" s="202">
        <v>260</v>
      </c>
      <c r="G187" s="130" t="s">
        <v>272</v>
      </c>
      <c r="H187" s="246">
        <v>25</v>
      </c>
      <c r="I187" s="176"/>
      <c r="J187" s="91">
        <v>30</v>
      </c>
      <c r="K187" s="18"/>
      <c r="L187" s="18"/>
      <c r="M187" s="18"/>
      <c r="N187" s="123">
        <v>28142</v>
      </c>
      <c r="O187" s="192">
        <v>1977</v>
      </c>
      <c r="P187" s="38">
        <f t="shared" si="20"/>
        <v>75.803774615009743</v>
      </c>
      <c r="Q187" s="326">
        <v>1.3318287037037038E-2</v>
      </c>
      <c r="R187" s="254">
        <f t="shared" si="21"/>
        <v>123.51103429938846</v>
      </c>
      <c r="S187" s="387">
        <f t="shared" si="22"/>
        <v>199.31480891439821</v>
      </c>
      <c r="T187" s="381" t="str">
        <f t="shared" si="27"/>
        <v>-</v>
      </c>
      <c r="U187" s="255">
        <f t="shared" si="28"/>
        <v>6.7129629629627055E-5</v>
      </c>
      <c r="V187" s="111">
        <f t="shared" si="23"/>
        <v>17100</v>
      </c>
      <c r="W187" s="304" t="str">
        <f t="shared" si="24"/>
        <v>B</v>
      </c>
      <c r="X187" s="331">
        <v>1.3385416666666665E-2</v>
      </c>
      <c r="Y187" s="66"/>
    </row>
    <row r="188" spans="1:25" ht="15" customHeight="1" x14ac:dyDescent="0.2">
      <c r="A188" s="1"/>
      <c r="B188" s="325">
        <v>179</v>
      </c>
      <c r="C188" s="325">
        <v>163</v>
      </c>
      <c r="D188" s="231">
        <v>208</v>
      </c>
      <c r="E188" s="204">
        <v>185</v>
      </c>
      <c r="F188" s="202">
        <v>136</v>
      </c>
      <c r="G188" s="107" t="s">
        <v>149</v>
      </c>
      <c r="H188" s="246">
        <v>36</v>
      </c>
      <c r="I188" s="109"/>
      <c r="J188" s="16"/>
      <c r="K188" s="150"/>
      <c r="L188" s="16">
        <v>66</v>
      </c>
      <c r="M188" s="16"/>
      <c r="N188" s="123">
        <v>21629</v>
      </c>
      <c r="O188" s="193">
        <v>1959</v>
      </c>
      <c r="P188" s="38">
        <f t="shared" si="20"/>
        <v>104.67570350784942</v>
      </c>
      <c r="Q188" s="326">
        <v>1.8430555555555554E-2</v>
      </c>
      <c r="R188" s="254">
        <f t="shared" si="21"/>
        <v>94.150491890454674</v>
      </c>
      <c r="S188" s="387">
        <f t="shared" si="22"/>
        <v>198.82619539830409</v>
      </c>
      <c r="T188" s="381" t="str">
        <f t="shared" si="27"/>
        <v>+</v>
      </c>
      <c r="U188" s="255">
        <f t="shared" si="28"/>
        <v>1.1111111111111079E-3</v>
      </c>
      <c r="V188" s="111">
        <f t="shared" si="23"/>
        <v>23613</v>
      </c>
      <c r="W188" s="304" t="str">
        <f t="shared" si="24"/>
        <v>D</v>
      </c>
      <c r="X188" s="331">
        <v>1.7319444444444446E-2</v>
      </c>
      <c r="Y188" s="66"/>
    </row>
    <row r="189" spans="1:25" ht="15" customHeight="1" x14ac:dyDescent="0.2">
      <c r="A189" s="1"/>
      <c r="B189" s="325">
        <v>1</v>
      </c>
      <c r="C189" s="325">
        <v>135</v>
      </c>
      <c r="D189" s="231">
        <v>29</v>
      </c>
      <c r="E189" s="204">
        <v>186</v>
      </c>
      <c r="F189" s="202">
        <v>282</v>
      </c>
      <c r="G189" s="130" t="s">
        <v>288</v>
      </c>
      <c r="H189" s="246">
        <v>23</v>
      </c>
      <c r="I189" s="132"/>
      <c r="J189" s="91">
        <v>16</v>
      </c>
      <c r="K189" s="174"/>
      <c r="L189" s="174"/>
      <c r="M189" s="174"/>
      <c r="N189" s="123">
        <v>30135</v>
      </c>
      <c r="O189" s="252">
        <v>1982</v>
      </c>
      <c r="P189" s="38">
        <f t="shared" si="20"/>
        <v>66.968866848476736</v>
      </c>
      <c r="Q189" s="326">
        <v>1.1869212962962962E-2</v>
      </c>
      <c r="R189" s="254">
        <f t="shared" si="21"/>
        <v>131.83328901887796</v>
      </c>
      <c r="S189" s="387">
        <f t="shared" si="22"/>
        <v>198.80215586735471</v>
      </c>
      <c r="T189" s="381" t="str">
        <f t="shared" si="27"/>
        <v>+</v>
      </c>
      <c r="U189" s="255">
        <f t="shared" si="28"/>
        <v>1.6840277777777773E-3</v>
      </c>
      <c r="V189" s="111">
        <f t="shared" si="23"/>
        <v>15107</v>
      </c>
      <c r="W189" s="304" t="str">
        <f t="shared" si="24"/>
        <v>B</v>
      </c>
      <c r="X189" s="331">
        <v>1.0185185185185184E-2</v>
      </c>
      <c r="Y189" s="66"/>
    </row>
    <row r="190" spans="1:25" ht="15" customHeight="1" x14ac:dyDescent="0.2">
      <c r="A190" s="1"/>
      <c r="B190" s="325">
        <v>71</v>
      </c>
      <c r="C190" s="325">
        <v>245</v>
      </c>
      <c r="D190" s="231">
        <v>34</v>
      </c>
      <c r="E190" s="204">
        <v>187</v>
      </c>
      <c r="F190" s="202">
        <v>277</v>
      </c>
      <c r="G190" s="130" t="s">
        <v>293</v>
      </c>
      <c r="H190" s="246">
        <v>24</v>
      </c>
      <c r="I190" s="132"/>
      <c r="J190" s="17">
        <v>19</v>
      </c>
      <c r="K190" s="174"/>
      <c r="L190" s="174"/>
      <c r="M190" s="174"/>
      <c r="N190" s="123">
        <v>30029</v>
      </c>
      <c r="O190" s="252">
        <v>1982</v>
      </c>
      <c r="P190" s="38">
        <f t="shared" si="20"/>
        <v>67.438761591704292</v>
      </c>
      <c r="Q190" s="326">
        <v>1.2000000000000002E-2</v>
      </c>
      <c r="R190" s="254">
        <f t="shared" si="21"/>
        <v>131.0821590002659</v>
      </c>
      <c r="S190" s="387">
        <f t="shared" si="22"/>
        <v>198.5209205919702</v>
      </c>
      <c r="T190" s="381" t="str">
        <f t="shared" si="27"/>
        <v>-</v>
      </c>
      <c r="U190" s="255">
        <f t="shared" si="28"/>
        <v>1.6111111111111118E-3</v>
      </c>
      <c r="V190" s="111">
        <f t="shared" si="23"/>
        <v>15213</v>
      </c>
      <c r="W190" s="304" t="str">
        <f t="shared" si="24"/>
        <v>B</v>
      </c>
      <c r="X190" s="331">
        <v>1.3611111111111114E-2</v>
      </c>
      <c r="Y190" s="66"/>
    </row>
    <row r="191" spans="1:25" ht="15" customHeight="1" x14ac:dyDescent="0.2">
      <c r="A191" s="1"/>
      <c r="B191" s="325">
        <v>245</v>
      </c>
      <c r="C191" s="325">
        <v>201</v>
      </c>
      <c r="D191" s="231">
        <v>246</v>
      </c>
      <c r="E191" s="204">
        <v>188</v>
      </c>
      <c r="F191" s="202">
        <v>98</v>
      </c>
      <c r="G191" s="107" t="s">
        <v>114</v>
      </c>
      <c r="H191" s="246">
        <v>39</v>
      </c>
      <c r="I191" s="109"/>
      <c r="J191" s="16"/>
      <c r="K191" s="16"/>
      <c r="L191" s="16"/>
      <c r="M191" s="16">
        <v>44</v>
      </c>
      <c r="N191" s="123">
        <v>18862</v>
      </c>
      <c r="O191" s="194">
        <v>1951</v>
      </c>
      <c r="P191" s="38">
        <f t="shared" si="20"/>
        <v>116.94172949379866</v>
      </c>
      <c r="Q191" s="326">
        <v>2.0699074074074075E-2</v>
      </c>
      <c r="R191" s="254">
        <f t="shared" si="21"/>
        <v>81.122042010103712</v>
      </c>
      <c r="S191" s="387">
        <f t="shared" si="22"/>
        <v>198.06377150390239</v>
      </c>
      <c r="T191" s="381" t="str">
        <f t="shared" si="27"/>
        <v>+</v>
      </c>
      <c r="U191" s="255">
        <f t="shared" si="28"/>
        <v>2.3842592592592665E-4</v>
      </c>
      <c r="V191" s="111">
        <f t="shared" si="23"/>
        <v>26380</v>
      </c>
      <c r="W191" s="304" t="str">
        <f t="shared" si="24"/>
        <v>E</v>
      </c>
      <c r="X191" s="331">
        <v>2.0460648148148148E-2</v>
      </c>
      <c r="Y191" s="66"/>
    </row>
    <row r="192" spans="1:25" ht="15" customHeight="1" x14ac:dyDescent="0.2">
      <c r="A192" s="1"/>
      <c r="B192" s="325">
        <v>264</v>
      </c>
      <c r="C192" s="325">
        <v>181</v>
      </c>
      <c r="D192" s="231">
        <v>272</v>
      </c>
      <c r="E192" s="204">
        <v>189</v>
      </c>
      <c r="F192" s="202">
        <v>143</v>
      </c>
      <c r="G192" s="107" t="s">
        <v>222</v>
      </c>
      <c r="H192" s="246">
        <v>35</v>
      </c>
      <c r="I192" s="96"/>
      <c r="J192" s="88"/>
      <c r="K192" s="88"/>
      <c r="L192" s="88"/>
      <c r="M192" s="16">
        <v>60</v>
      </c>
      <c r="N192" s="123">
        <v>15848</v>
      </c>
      <c r="O192" s="182">
        <v>1943</v>
      </c>
      <c r="P192" s="38">
        <f t="shared" si="20"/>
        <v>130.30269889085361</v>
      </c>
      <c r="Q192" s="326">
        <v>2.305092592592593E-2</v>
      </c>
      <c r="R192" s="254">
        <f t="shared" si="21"/>
        <v>67.614996011698992</v>
      </c>
      <c r="S192" s="387">
        <f t="shared" si="22"/>
        <v>197.9176949025526</v>
      </c>
      <c r="T192" s="381" t="str">
        <f t="shared" si="27"/>
        <v>+</v>
      </c>
      <c r="U192" s="255">
        <f t="shared" si="28"/>
        <v>8.2638888888889733E-4</v>
      </c>
      <c r="V192" s="111">
        <f t="shared" si="23"/>
        <v>29394</v>
      </c>
      <c r="W192" s="304" t="str">
        <f t="shared" si="24"/>
        <v>E</v>
      </c>
      <c r="X192" s="331">
        <v>2.2224537037037032E-2</v>
      </c>
      <c r="Y192" s="66"/>
    </row>
    <row r="193" spans="1:25" ht="15" customHeight="1" x14ac:dyDescent="0.2">
      <c r="A193" s="1"/>
      <c r="B193" s="325">
        <v>92</v>
      </c>
      <c r="C193" s="325">
        <v>208</v>
      </c>
      <c r="D193" s="231">
        <v>91</v>
      </c>
      <c r="E193" s="204">
        <v>190</v>
      </c>
      <c r="F193" s="202">
        <v>193</v>
      </c>
      <c r="G193" s="131" t="s">
        <v>340</v>
      </c>
      <c r="H193" s="246">
        <v>31</v>
      </c>
      <c r="I193" s="133"/>
      <c r="J193" s="17">
        <v>35</v>
      </c>
      <c r="K193" s="12"/>
      <c r="L193" s="14"/>
      <c r="M193" s="14"/>
      <c r="N193" s="123">
        <v>27469</v>
      </c>
      <c r="O193" s="68">
        <v>1975</v>
      </c>
      <c r="P193" s="38">
        <f t="shared" si="20"/>
        <v>78.787162937577094</v>
      </c>
      <c r="Q193" s="326">
        <v>1.4113425925925927E-2</v>
      </c>
      <c r="R193" s="254">
        <f t="shared" si="21"/>
        <v>118.94442967295932</v>
      </c>
      <c r="S193" s="387">
        <f t="shared" si="22"/>
        <v>197.73159261053641</v>
      </c>
      <c r="T193" s="381" t="str">
        <f t="shared" si="27"/>
        <v>-</v>
      </c>
      <c r="U193" s="255">
        <f t="shared" si="28"/>
        <v>8.6805555555555247E-5</v>
      </c>
      <c r="V193" s="111">
        <f t="shared" si="23"/>
        <v>17773</v>
      </c>
      <c r="W193" s="304" t="str">
        <f t="shared" si="24"/>
        <v>B</v>
      </c>
      <c r="X193" s="331">
        <v>1.4200231481481482E-2</v>
      </c>
      <c r="Y193" s="66"/>
    </row>
    <row r="194" spans="1:25" ht="15" customHeight="1" x14ac:dyDescent="0.2">
      <c r="A194" s="1"/>
      <c r="B194" s="325">
        <v>192</v>
      </c>
      <c r="C194" s="325">
        <v>102</v>
      </c>
      <c r="D194" s="231">
        <v>249</v>
      </c>
      <c r="E194" s="204">
        <v>191</v>
      </c>
      <c r="F194" s="202">
        <v>54</v>
      </c>
      <c r="G194" s="107" t="s">
        <v>68</v>
      </c>
      <c r="H194" s="246">
        <v>44</v>
      </c>
      <c r="I194" s="109"/>
      <c r="J194" s="16"/>
      <c r="K194" s="16"/>
      <c r="L194" s="162"/>
      <c r="M194" s="16">
        <v>45</v>
      </c>
      <c r="N194" s="123">
        <v>18592</v>
      </c>
      <c r="O194" s="182">
        <v>1950</v>
      </c>
      <c r="P194" s="38">
        <f t="shared" si="20"/>
        <v>118.13863119824619</v>
      </c>
      <c r="Q194" s="326">
        <v>2.0969907407407406E-2</v>
      </c>
      <c r="R194" s="254">
        <f t="shared" si="21"/>
        <v>79.566604626429154</v>
      </c>
      <c r="S194" s="387">
        <f t="shared" si="22"/>
        <v>197.70523582467536</v>
      </c>
      <c r="T194" s="381" t="str">
        <f t="shared" si="27"/>
        <v>+</v>
      </c>
      <c r="U194" s="255">
        <f t="shared" si="28"/>
        <v>2.9212962962962968E-3</v>
      </c>
      <c r="V194" s="111">
        <f t="shared" si="23"/>
        <v>26650</v>
      </c>
      <c r="W194" s="304" t="str">
        <f t="shared" si="24"/>
        <v>E</v>
      </c>
      <c r="X194" s="331">
        <v>1.8048611111111109E-2</v>
      </c>
      <c r="Y194" s="66"/>
    </row>
    <row r="195" spans="1:25" ht="15" customHeight="1" x14ac:dyDescent="0.2">
      <c r="A195" s="1"/>
      <c r="B195" s="325">
        <v>256</v>
      </c>
      <c r="C195" s="325">
        <v>219</v>
      </c>
      <c r="D195" s="231">
        <v>252</v>
      </c>
      <c r="E195" s="204">
        <v>192</v>
      </c>
      <c r="F195" s="202">
        <v>35</v>
      </c>
      <c r="G195" s="107" t="s">
        <v>53</v>
      </c>
      <c r="H195" s="246">
        <v>47</v>
      </c>
      <c r="I195" s="96"/>
      <c r="J195" s="88"/>
      <c r="K195" s="88"/>
      <c r="L195" s="162"/>
      <c r="M195" s="16">
        <v>48</v>
      </c>
      <c r="N195" s="123">
        <v>18291</v>
      </c>
      <c r="O195" s="182">
        <v>1950</v>
      </c>
      <c r="P195" s="38">
        <f t="shared" si="20"/>
        <v>119.47295495024139</v>
      </c>
      <c r="Q195" s="326">
        <v>2.1207175925925928E-2</v>
      </c>
      <c r="R195" s="254">
        <f t="shared" si="21"/>
        <v>78.203935123637322</v>
      </c>
      <c r="S195" s="387">
        <f t="shared" si="22"/>
        <v>197.67689007387872</v>
      </c>
      <c r="T195" s="381" t="str">
        <f t="shared" si="27"/>
        <v>-</v>
      </c>
      <c r="U195" s="255">
        <f t="shared" si="28"/>
        <v>1.7939814814814728E-4</v>
      </c>
      <c r="V195" s="111">
        <f t="shared" si="23"/>
        <v>26951</v>
      </c>
      <c r="W195" s="304" t="str">
        <f t="shared" si="24"/>
        <v>E</v>
      </c>
      <c r="X195" s="331">
        <v>2.1386574074074075E-2</v>
      </c>
      <c r="Y195" s="66"/>
    </row>
    <row r="196" spans="1:25" ht="15" customHeight="1" x14ac:dyDescent="0.2">
      <c r="A196" s="1"/>
      <c r="B196" s="325">
        <v>40</v>
      </c>
      <c r="C196" s="325">
        <v>216</v>
      </c>
      <c r="D196" s="231">
        <v>42</v>
      </c>
      <c r="E196" s="204">
        <v>193</v>
      </c>
      <c r="F196" s="202">
        <v>275</v>
      </c>
      <c r="G196" s="130" t="s">
        <v>342</v>
      </c>
      <c r="H196" s="246">
        <v>24</v>
      </c>
      <c r="I196" s="132"/>
      <c r="J196" s="17">
        <v>23</v>
      </c>
      <c r="K196" s="174"/>
      <c r="L196" s="174"/>
      <c r="M196" s="174"/>
      <c r="N196" s="123">
        <v>29849</v>
      </c>
      <c r="O196" s="252">
        <v>1981</v>
      </c>
      <c r="P196" s="38">
        <f t="shared" ref="P196:P259" si="29">V196/V$310*100</f>
        <v>68.236696061335962</v>
      </c>
      <c r="Q196" s="326">
        <v>1.2287037037037039E-2</v>
      </c>
      <c r="R196" s="254">
        <f t="shared" ref="R196:R259" si="30">200-Q196/Q$310*100</f>
        <v>129.4336612603031</v>
      </c>
      <c r="S196" s="387">
        <f t="shared" ref="S196:S259" si="31">P196+R196</f>
        <v>197.67035732163907</v>
      </c>
      <c r="T196" s="381" t="str">
        <f t="shared" si="27"/>
        <v>-</v>
      </c>
      <c r="U196" s="255">
        <f t="shared" si="28"/>
        <v>3.3333333333333132E-4</v>
      </c>
      <c r="V196" s="111">
        <f t="shared" ref="V196:V259" si="32">G$2-N196</f>
        <v>15393</v>
      </c>
      <c r="W196" s="304" t="str">
        <f t="shared" ref="W196:W259" si="33">IF(O196&lt;=1953,"E",IF(O196&lt;=1963,"D",IF(O196&lt;=1973,"C",IF(O196&lt;=1983,"B","A"))))</f>
        <v>B</v>
      </c>
      <c r="X196" s="331">
        <v>1.262037037037037E-2</v>
      </c>
      <c r="Y196" s="66"/>
    </row>
    <row r="197" spans="1:25" ht="15" customHeight="1" x14ac:dyDescent="0.2">
      <c r="A197" s="1"/>
      <c r="B197" s="325">
        <v>249</v>
      </c>
      <c r="C197" s="325">
        <v>138</v>
      </c>
      <c r="D197" s="231">
        <v>270</v>
      </c>
      <c r="E197" s="204">
        <v>194</v>
      </c>
      <c r="F197" s="202">
        <v>115</v>
      </c>
      <c r="G197" s="107" t="s">
        <v>112</v>
      </c>
      <c r="H197" s="246">
        <v>38</v>
      </c>
      <c r="I197" s="109"/>
      <c r="J197" s="16"/>
      <c r="K197" s="16"/>
      <c r="L197" s="16"/>
      <c r="M197" s="16">
        <v>58</v>
      </c>
      <c r="N197" s="123">
        <v>16255</v>
      </c>
      <c r="O197" s="194">
        <v>1944</v>
      </c>
      <c r="P197" s="38">
        <f t="shared" si="29"/>
        <v>128.49848039563085</v>
      </c>
      <c r="Q197" s="326">
        <v>2.2827546296296297E-2</v>
      </c>
      <c r="R197" s="254">
        <f t="shared" si="30"/>
        <v>68.897899494815221</v>
      </c>
      <c r="S197" s="387">
        <f t="shared" si="31"/>
        <v>197.39637989044607</v>
      </c>
      <c r="T197" s="381" t="str">
        <f t="shared" si="27"/>
        <v>+</v>
      </c>
      <c r="U197" s="255">
        <f t="shared" si="28"/>
        <v>2.1423611111111122E-3</v>
      </c>
      <c r="V197" s="111">
        <f t="shared" si="32"/>
        <v>28987</v>
      </c>
      <c r="W197" s="304" t="str">
        <f t="shared" si="33"/>
        <v>E</v>
      </c>
      <c r="X197" s="331">
        <v>2.0685185185185185E-2</v>
      </c>
      <c r="Y197" s="66"/>
    </row>
    <row r="198" spans="1:25" ht="15" customHeight="1" x14ac:dyDescent="0.2">
      <c r="A198" s="1"/>
      <c r="B198" s="325">
        <v>79</v>
      </c>
      <c r="C198" s="325">
        <v>206</v>
      </c>
      <c r="D198" s="231">
        <v>83</v>
      </c>
      <c r="E198" s="204">
        <v>195</v>
      </c>
      <c r="F198" s="202">
        <v>232</v>
      </c>
      <c r="G198" s="130" t="s">
        <v>261</v>
      </c>
      <c r="H198" s="246">
        <v>27</v>
      </c>
      <c r="I198" s="132"/>
      <c r="J198" s="17">
        <v>33</v>
      </c>
      <c r="K198" s="91"/>
      <c r="L198" s="91"/>
      <c r="M198" s="91"/>
      <c r="N198" s="123">
        <v>27891</v>
      </c>
      <c r="O198" s="192">
        <v>1976</v>
      </c>
      <c r="P198" s="38">
        <f t="shared" si="29"/>
        <v>76.916449903218378</v>
      </c>
      <c r="Q198" s="326">
        <v>1.3871527777777779E-2</v>
      </c>
      <c r="R198" s="254">
        <f t="shared" si="30"/>
        <v>120.33368784897634</v>
      </c>
      <c r="S198" s="387">
        <f t="shared" si="31"/>
        <v>197.25013775219472</v>
      </c>
      <c r="T198" s="381" t="str">
        <f t="shared" si="27"/>
        <v>+</v>
      </c>
      <c r="U198" s="255">
        <f t="shared" si="28"/>
        <v>1.0995370370370586E-4</v>
      </c>
      <c r="V198" s="111">
        <f t="shared" si="32"/>
        <v>17351</v>
      </c>
      <c r="W198" s="304" t="str">
        <f t="shared" si="33"/>
        <v>B</v>
      </c>
      <c r="X198" s="331">
        <v>1.3761574074074074E-2</v>
      </c>
      <c r="Y198" s="66"/>
    </row>
    <row r="199" spans="1:25" ht="15" customHeight="1" x14ac:dyDescent="0.2">
      <c r="A199" s="1"/>
      <c r="B199" s="325">
        <v>193</v>
      </c>
      <c r="C199" s="325">
        <v>207</v>
      </c>
      <c r="D199" s="231">
        <v>198</v>
      </c>
      <c r="E199" s="204">
        <v>196</v>
      </c>
      <c r="F199" s="202">
        <v>137</v>
      </c>
      <c r="G199" s="107" t="s">
        <v>150</v>
      </c>
      <c r="H199" s="246">
        <v>36</v>
      </c>
      <c r="I199" s="109"/>
      <c r="J199" s="16"/>
      <c r="K199" s="150"/>
      <c r="L199" s="162">
        <v>61</v>
      </c>
      <c r="M199" s="16"/>
      <c r="N199" s="123">
        <v>22354</v>
      </c>
      <c r="O199" s="182">
        <v>1961</v>
      </c>
      <c r="P199" s="38">
        <f t="shared" si="29"/>
        <v>101.46180078294404</v>
      </c>
      <c r="Q199" s="326">
        <v>1.8206018518518517E-2</v>
      </c>
      <c r="R199" s="254">
        <f t="shared" si="30"/>
        <v>95.440042541877162</v>
      </c>
      <c r="S199" s="387">
        <f t="shared" si="31"/>
        <v>196.90184332482119</v>
      </c>
      <c r="T199" s="381" t="str">
        <f t="shared" si="27"/>
        <v>+</v>
      </c>
      <c r="U199" s="255">
        <f t="shared" si="28"/>
        <v>1.4583333333333115E-4</v>
      </c>
      <c r="V199" s="111">
        <f t="shared" si="32"/>
        <v>22888</v>
      </c>
      <c r="W199" s="304" t="str">
        <f t="shared" si="33"/>
        <v>D</v>
      </c>
      <c r="X199" s="331">
        <v>1.8060185185185186E-2</v>
      </c>
      <c r="Y199" s="66"/>
    </row>
    <row r="200" spans="1:25" ht="15" customHeight="1" x14ac:dyDescent="0.2">
      <c r="A200" s="1"/>
      <c r="B200" s="325">
        <v>140</v>
      </c>
      <c r="C200" s="325">
        <v>185</v>
      </c>
      <c r="D200" s="231">
        <v>162</v>
      </c>
      <c r="E200" s="204">
        <v>197</v>
      </c>
      <c r="F200" s="202">
        <v>198</v>
      </c>
      <c r="G200" s="131" t="s">
        <v>183</v>
      </c>
      <c r="H200" s="246">
        <v>30</v>
      </c>
      <c r="I200" s="134"/>
      <c r="J200" s="17"/>
      <c r="K200" s="91">
        <v>54</v>
      </c>
      <c r="L200" s="71"/>
      <c r="M200" s="71"/>
      <c r="N200" s="123">
        <v>24212</v>
      </c>
      <c r="O200" s="201">
        <v>1966</v>
      </c>
      <c r="P200" s="38">
        <f t="shared" si="29"/>
        <v>93.225343868634795</v>
      </c>
      <c r="Q200" s="326">
        <v>1.6795138888888887E-2</v>
      </c>
      <c r="R200" s="254">
        <f t="shared" si="30"/>
        <v>103.54294070725872</v>
      </c>
      <c r="S200" s="387">
        <f t="shared" si="31"/>
        <v>196.76828457589352</v>
      </c>
      <c r="T200" s="381" t="str">
        <f t="shared" si="27"/>
        <v>+</v>
      </c>
      <c r="U200" s="255">
        <f t="shared" si="28"/>
        <v>7.7662037037036849E-4</v>
      </c>
      <c r="V200" s="111">
        <f t="shared" si="32"/>
        <v>21030</v>
      </c>
      <c r="W200" s="304" t="str">
        <f t="shared" si="33"/>
        <v>C</v>
      </c>
      <c r="X200" s="331">
        <v>1.6018518518518519E-2</v>
      </c>
      <c r="Y200" s="66"/>
    </row>
    <row r="201" spans="1:25" ht="15" customHeight="1" x14ac:dyDescent="0.2">
      <c r="A201" s="1"/>
      <c r="B201" s="325">
        <v>52</v>
      </c>
      <c r="C201" s="325">
        <v>213</v>
      </c>
      <c r="D201" s="231">
        <v>56</v>
      </c>
      <c r="E201" s="204">
        <v>198</v>
      </c>
      <c r="F201" s="202">
        <v>297</v>
      </c>
      <c r="G201" s="130" t="s">
        <v>313</v>
      </c>
      <c r="H201" s="246">
        <v>22</v>
      </c>
      <c r="I201" s="132"/>
      <c r="J201" s="91">
        <v>26</v>
      </c>
      <c r="K201" s="174"/>
      <c r="L201" s="174"/>
      <c r="M201" s="174"/>
      <c r="N201" s="123">
        <v>29270</v>
      </c>
      <c r="O201" s="252">
        <v>1980</v>
      </c>
      <c r="P201" s="38">
        <f t="shared" si="29"/>
        <v>70.803385271984538</v>
      </c>
      <c r="Q201" s="326">
        <v>1.2892361111111111E-2</v>
      </c>
      <c r="R201" s="254">
        <f t="shared" si="30"/>
        <v>125.95719223610742</v>
      </c>
      <c r="S201" s="387">
        <f t="shared" si="31"/>
        <v>196.76057750809196</v>
      </c>
      <c r="T201" s="381" t="str">
        <f t="shared" si="27"/>
        <v>-</v>
      </c>
      <c r="U201" s="255">
        <f t="shared" si="28"/>
        <v>1.0185185185185124E-4</v>
      </c>
      <c r="V201" s="111">
        <f t="shared" si="32"/>
        <v>15972</v>
      </c>
      <c r="W201" s="304" t="str">
        <f t="shared" si="33"/>
        <v>B</v>
      </c>
      <c r="X201" s="331">
        <v>1.2994212962962963E-2</v>
      </c>
      <c r="Y201" s="66"/>
    </row>
    <row r="202" spans="1:25" ht="15" customHeight="1" x14ac:dyDescent="0.2">
      <c r="A202" s="1"/>
      <c r="B202" s="325">
        <v>131</v>
      </c>
      <c r="C202" s="325">
        <v>251</v>
      </c>
      <c r="D202" s="231">
        <v>92</v>
      </c>
      <c r="E202" s="204">
        <v>199</v>
      </c>
      <c r="F202" s="202">
        <v>279</v>
      </c>
      <c r="G202" s="130" t="s">
        <v>280</v>
      </c>
      <c r="H202" s="246">
        <v>23</v>
      </c>
      <c r="I202" s="180"/>
      <c r="J202" s="91">
        <v>36</v>
      </c>
      <c r="K202" s="174"/>
      <c r="L202" s="174"/>
      <c r="M202" s="174"/>
      <c r="N202" s="123">
        <v>27678</v>
      </c>
      <c r="O202" s="252">
        <v>1975</v>
      </c>
      <c r="P202" s="38">
        <f t="shared" si="29"/>
        <v>77.860672358949188</v>
      </c>
      <c r="Q202" s="326">
        <v>1.412152777777778E-2</v>
      </c>
      <c r="R202" s="254">
        <f t="shared" si="30"/>
        <v>118.89789949481521</v>
      </c>
      <c r="S202" s="387">
        <f t="shared" si="31"/>
        <v>196.75857185376441</v>
      </c>
      <c r="T202" s="381" t="str">
        <f t="shared" si="27"/>
        <v>-</v>
      </c>
      <c r="U202" s="255">
        <f t="shared" si="28"/>
        <v>1.4560185185185162E-3</v>
      </c>
      <c r="V202" s="111">
        <f t="shared" si="32"/>
        <v>17564</v>
      </c>
      <c r="W202" s="304" t="str">
        <f t="shared" si="33"/>
        <v>B</v>
      </c>
      <c r="X202" s="331">
        <v>1.5577546296296296E-2</v>
      </c>
      <c r="Y202" s="66"/>
    </row>
    <row r="203" spans="1:25" ht="15" customHeight="1" x14ac:dyDescent="0.2">
      <c r="A203" s="1"/>
      <c r="B203" s="325">
        <v>51</v>
      </c>
      <c r="C203" s="325">
        <v>211</v>
      </c>
      <c r="D203" s="231">
        <v>62</v>
      </c>
      <c r="E203" s="204">
        <v>200</v>
      </c>
      <c r="F203" s="202">
        <v>250</v>
      </c>
      <c r="G203" s="130" t="s">
        <v>256</v>
      </c>
      <c r="H203" s="246">
        <v>26</v>
      </c>
      <c r="I203" s="132"/>
      <c r="J203" s="17">
        <v>27</v>
      </c>
      <c r="K203" s="91"/>
      <c r="L203" s="91"/>
      <c r="M203" s="91"/>
      <c r="N203" s="123">
        <v>29137</v>
      </c>
      <c r="O203" s="192">
        <v>1979</v>
      </c>
      <c r="P203" s="38">
        <f t="shared" si="29"/>
        <v>71.39297018565685</v>
      </c>
      <c r="Q203" s="326">
        <v>1.300462962962963E-2</v>
      </c>
      <c r="R203" s="254">
        <f t="shared" si="30"/>
        <v>125.31241691039618</v>
      </c>
      <c r="S203" s="387">
        <f t="shared" si="31"/>
        <v>196.70538709605302</v>
      </c>
      <c r="T203" s="381" t="str">
        <f t="shared" si="27"/>
        <v>+</v>
      </c>
      <c r="U203" s="255">
        <f t="shared" si="28"/>
        <v>2.3148148148147141E-5</v>
      </c>
      <c r="V203" s="111">
        <f t="shared" si="32"/>
        <v>16105</v>
      </c>
      <c r="W203" s="304" t="str">
        <f t="shared" si="33"/>
        <v>B</v>
      </c>
      <c r="X203" s="331">
        <v>1.2981481481481483E-2</v>
      </c>
      <c r="Y203" s="66"/>
    </row>
    <row r="204" spans="1:25" ht="15" customHeight="1" x14ac:dyDescent="0.2">
      <c r="A204" s="1"/>
      <c r="B204" s="325"/>
      <c r="C204" s="325"/>
      <c r="D204" s="231">
        <v>37</v>
      </c>
      <c r="E204" s="204">
        <v>201</v>
      </c>
      <c r="F204" s="202">
        <v>314</v>
      </c>
      <c r="G204" s="130" t="s">
        <v>357</v>
      </c>
      <c r="H204" s="246">
        <v>21</v>
      </c>
      <c r="I204" s="132"/>
      <c r="J204" s="17">
        <v>21</v>
      </c>
      <c r="K204" s="174"/>
      <c r="L204" s="174"/>
      <c r="M204" s="174"/>
      <c r="N204" s="123">
        <v>30148</v>
      </c>
      <c r="O204" s="252">
        <v>1982</v>
      </c>
      <c r="P204" s="38">
        <f t="shared" si="29"/>
        <v>66.911238247892229</v>
      </c>
      <c r="Q204" s="326">
        <v>1.2241898148148148E-2</v>
      </c>
      <c r="R204" s="254">
        <f t="shared" si="30"/>
        <v>129.69290082424888</v>
      </c>
      <c r="S204" s="387">
        <f t="shared" si="31"/>
        <v>196.60413907214109</v>
      </c>
      <c r="T204" s="381" t="str">
        <f t="shared" si="27"/>
        <v>-</v>
      </c>
      <c r="U204" s="255">
        <f t="shared" si="28"/>
        <v>1.5740740740740992E-4</v>
      </c>
      <c r="V204" s="111">
        <f t="shared" si="32"/>
        <v>15094</v>
      </c>
      <c r="W204" s="304" t="str">
        <f t="shared" si="33"/>
        <v>B</v>
      </c>
      <c r="X204" s="331">
        <v>1.2399305555555558E-2</v>
      </c>
      <c r="Y204" s="66"/>
    </row>
    <row r="205" spans="1:25" ht="15" customHeight="1" x14ac:dyDescent="0.2">
      <c r="A205" s="1"/>
      <c r="B205" s="325">
        <v>202</v>
      </c>
      <c r="C205" s="325">
        <v>141</v>
      </c>
      <c r="D205" s="231">
        <v>245</v>
      </c>
      <c r="E205" s="204">
        <v>202</v>
      </c>
      <c r="F205" s="202">
        <v>79</v>
      </c>
      <c r="G205" s="107" t="s">
        <v>85</v>
      </c>
      <c r="H205" s="246">
        <v>41</v>
      </c>
      <c r="I205" s="114"/>
      <c r="J205" s="17"/>
      <c r="K205" s="17"/>
      <c r="L205" s="16"/>
      <c r="M205" s="16">
        <v>43</v>
      </c>
      <c r="N205" s="123">
        <v>19239</v>
      </c>
      <c r="O205" s="182">
        <v>1952</v>
      </c>
      <c r="P205" s="38">
        <f t="shared" si="29"/>
        <v>115.27050007684787</v>
      </c>
      <c r="Q205" s="326">
        <v>2.0670138888888887E-2</v>
      </c>
      <c r="R205" s="254">
        <f t="shared" si="30"/>
        <v>81.288221217761247</v>
      </c>
      <c r="S205" s="387">
        <f t="shared" si="31"/>
        <v>196.55872129460911</v>
      </c>
      <c r="T205" s="381" t="str">
        <f t="shared" si="27"/>
        <v>+</v>
      </c>
      <c r="U205" s="255">
        <f t="shared" si="28"/>
        <v>2.1874999999999985E-3</v>
      </c>
      <c r="V205" s="111">
        <f t="shared" si="32"/>
        <v>26003</v>
      </c>
      <c r="W205" s="304" t="str">
        <f t="shared" si="33"/>
        <v>E</v>
      </c>
      <c r="X205" s="331">
        <v>1.8482638888888889E-2</v>
      </c>
      <c r="Y205" s="66"/>
    </row>
    <row r="206" spans="1:25" ht="15" customHeight="1" x14ac:dyDescent="0.2">
      <c r="A206" s="1"/>
      <c r="B206" s="325">
        <v>195</v>
      </c>
      <c r="C206" s="325">
        <v>233</v>
      </c>
      <c r="D206" s="231">
        <v>187</v>
      </c>
      <c r="E206" s="204">
        <v>203</v>
      </c>
      <c r="F206" s="202">
        <v>151</v>
      </c>
      <c r="G206" s="107" t="s">
        <v>218</v>
      </c>
      <c r="H206" s="246">
        <v>35</v>
      </c>
      <c r="I206" s="109"/>
      <c r="J206" s="16"/>
      <c r="K206" s="151"/>
      <c r="L206" s="162">
        <v>55</v>
      </c>
      <c r="M206" s="16"/>
      <c r="N206" s="123">
        <v>23172</v>
      </c>
      <c r="O206" s="182">
        <v>1963</v>
      </c>
      <c r="P206" s="38">
        <f t="shared" si="29"/>
        <v>97.835631915395624</v>
      </c>
      <c r="Q206" s="326">
        <v>1.764351851851852E-2</v>
      </c>
      <c r="R206" s="254">
        <f t="shared" si="30"/>
        <v>98.67056633873969</v>
      </c>
      <c r="S206" s="387">
        <f t="shared" si="31"/>
        <v>196.50619825413531</v>
      </c>
      <c r="T206" s="381" t="str">
        <f t="shared" si="27"/>
        <v>-</v>
      </c>
      <c r="U206" s="255">
        <f t="shared" si="28"/>
        <v>5.7175925925925797E-4</v>
      </c>
      <c r="V206" s="111">
        <f t="shared" si="32"/>
        <v>22070</v>
      </c>
      <c r="W206" s="304" t="str">
        <f t="shared" si="33"/>
        <v>D</v>
      </c>
      <c r="X206" s="331">
        <v>1.8215277777777778E-2</v>
      </c>
      <c r="Y206" s="66"/>
    </row>
    <row r="207" spans="1:25" ht="15" customHeight="1" x14ac:dyDescent="0.2">
      <c r="A207" s="1"/>
      <c r="B207" s="325">
        <v>86</v>
      </c>
      <c r="C207" s="325">
        <v>223</v>
      </c>
      <c r="D207" s="231">
        <v>85</v>
      </c>
      <c r="E207" s="204">
        <v>204</v>
      </c>
      <c r="F207" s="202">
        <v>235</v>
      </c>
      <c r="G207" s="130" t="s">
        <v>236</v>
      </c>
      <c r="H207" s="246">
        <v>27</v>
      </c>
      <c r="I207" s="132"/>
      <c r="J207" s="91">
        <v>34</v>
      </c>
      <c r="K207" s="91"/>
      <c r="L207" s="91"/>
      <c r="M207" s="91"/>
      <c r="N207" s="123">
        <v>28248</v>
      </c>
      <c r="O207" s="192">
        <v>1977</v>
      </c>
      <c r="P207" s="38">
        <f t="shared" si="29"/>
        <v>75.333879871782202</v>
      </c>
      <c r="Q207" s="326">
        <v>1.389351851851852E-2</v>
      </c>
      <c r="R207" s="254">
        <f t="shared" si="30"/>
        <v>120.2073916511566</v>
      </c>
      <c r="S207" s="387">
        <f t="shared" si="31"/>
        <v>195.54127152293881</v>
      </c>
      <c r="T207" s="381" t="str">
        <f t="shared" si="27"/>
        <v>-</v>
      </c>
      <c r="U207" s="255">
        <f t="shared" si="28"/>
        <v>7.4074074074071891E-5</v>
      </c>
      <c r="V207" s="111">
        <f t="shared" si="32"/>
        <v>16994</v>
      </c>
      <c r="W207" s="304" t="str">
        <f t="shared" si="33"/>
        <v>B</v>
      </c>
      <c r="X207" s="331">
        <v>1.3967592592592592E-2</v>
      </c>
      <c r="Y207" s="66"/>
    </row>
    <row r="208" spans="1:25" ht="15" customHeight="1" x14ac:dyDescent="0.2">
      <c r="A208" s="1"/>
      <c r="B208" s="325">
        <v>143</v>
      </c>
      <c r="C208" s="325">
        <v>212</v>
      </c>
      <c r="D208" s="231">
        <v>155</v>
      </c>
      <c r="E208" s="204">
        <v>205</v>
      </c>
      <c r="F208" s="202">
        <v>132</v>
      </c>
      <c r="G208" s="107" t="s">
        <v>144</v>
      </c>
      <c r="H208" s="246">
        <v>37</v>
      </c>
      <c r="I208" s="109"/>
      <c r="J208" s="17"/>
      <c r="K208" s="151">
        <v>53</v>
      </c>
      <c r="L208" s="16"/>
      <c r="M208" s="16"/>
      <c r="N208" s="123">
        <v>25059</v>
      </c>
      <c r="O208" s="193">
        <v>1968</v>
      </c>
      <c r="P208" s="38">
        <f t="shared" si="29"/>
        <v>89.470618892090158</v>
      </c>
      <c r="Q208" s="326">
        <v>1.6362268518518519E-2</v>
      </c>
      <c r="R208" s="254">
        <f t="shared" si="30"/>
        <v>106.02898165381548</v>
      </c>
      <c r="S208" s="387">
        <f t="shared" si="31"/>
        <v>195.49960054590565</v>
      </c>
      <c r="T208" s="381" t="str">
        <f t="shared" si="27"/>
        <v>+</v>
      </c>
      <c r="U208" s="255">
        <f t="shared" si="28"/>
        <v>2.4305555555555539E-4</v>
      </c>
      <c r="V208" s="111">
        <f t="shared" si="32"/>
        <v>20183</v>
      </c>
      <c r="W208" s="304" t="str">
        <f t="shared" si="33"/>
        <v>C</v>
      </c>
      <c r="X208" s="331">
        <v>1.6119212962962964E-2</v>
      </c>
      <c r="Y208" s="66"/>
    </row>
    <row r="209" spans="1:25" ht="15" customHeight="1" x14ac:dyDescent="0.2">
      <c r="A209" s="1"/>
      <c r="B209" s="325">
        <v>177</v>
      </c>
      <c r="C209" s="325">
        <v>226</v>
      </c>
      <c r="D209" s="231">
        <v>169</v>
      </c>
      <c r="E209" s="204">
        <v>206</v>
      </c>
      <c r="F209" s="202">
        <v>152</v>
      </c>
      <c r="G209" s="107" t="s">
        <v>152</v>
      </c>
      <c r="H209" s="246">
        <v>35</v>
      </c>
      <c r="I209" s="109"/>
      <c r="J209" s="16"/>
      <c r="K209" s="151">
        <v>55</v>
      </c>
      <c r="L209" s="15"/>
      <c r="M209" s="16"/>
      <c r="N209" s="123">
        <v>24107</v>
      </c>
      <c r="O209" s="182">
        <v>1965</v>
      </c>
      <c r="P209" s="38">
        <f t="shared" si="29"/>
        <v>93.690805642586611</v>
      </c>
      <c r="Q209" s="326">
        <v>1.7104166666666667E-2</v>
      </c>
      <c r="R209" s="254">
        <f t="shared" si="30"/>
        <v>101.7681467694762</v>
      </c>
      <c r="S209" s="387">
        <f t="shared" si="31"/>
        <v>195.45895241206281</v>
      </c>
      <c r="T209" s="381" t="str">
        <f t="shared" si="27"/>
        <v>-</v>
      </c>
      <c r="U209" s="255">
        <f t="shared" si="28"/>
        <v>1.469907407407392E-4</v>
      </c>
      <c r="V209" s="111">
        <f t="shared" si="32"/>
        <v>21135</v>
      </c>
      <c r="W209" s="304" t="str">
        <f t="shared" si="33"/>
        <v>C</v>
      </c>
      <c r="X209" s="331">
        <v>1.7251157407407406E-2</v>
      </c>
      <c r="Y209" s="66"/>
    </row>
    <row r="210" spans="1:25" ht="15" customHeight="1" x14ac:dyDescent="0.2">
      <c r="A210" s="1"/>
      <c r="B210" s="325">
        <v>240</v>
      </c>
      <c r="C210" s="325">
        <v>120</v>
      </c>
      <c r="D210" s="231">
        <v>267</v>
      </c>
      <c r="E210" s="204">
        <v>207</v>
      </c>
      <c r="F210" s="202">
        <v>8</v>
      </c>
      <c r="G210" s="107" t="s">
        <v>29</v>
      </c>
      <c r="H210" s="246">
        <v>53</v>
      </c>
      <c r="I210" s="109"/>
      <c r="J210" s="16"/>
      <c r="K210" s="16"/>
      <c r="L210" s="16"/>
      <c r="M210" s="16">
        <v>55</v>
      </c>
      <c r="N210" s="123">
        <v>16845</v>
      </c>
      <c r="O210" s="182">
        <v>1946</v>
      </c>
      <c r="P210" s="38">
        <f t="shared" si="29"/>
        <v>125.88302852294923</v>
      </c>
      <c r="Q210" s="326">
        <v>2.2732638888888889E-2</v>
      </c>
      <c r="R210" s="254">
        <f t="shared" si="30"/>
        <v>69.442967295931936</v>
      </c>
      <c r="S210" s="387">
        <f t="shared" si="31"/>
        <v>195.32599581888115</v>
      </c>
      <c r="T210" s="381" t="str">
        <f t="shared" si="27"/>
        <v>+</v>
      </c>
      <c r="U210" s="255">
        <f t="shared" si="28"/>
        <v>2.8333333333333335E-3</v>
      </c>
      <c r="V210" s="111">
        <f t="shared" si="32"/>
        <v>28397</v>
      </c>
      <c r="W210" s="304" t="str">
        <f t="shared" si="33"/>
        <v>E</v>
      </c>
      <c r="X210" s="331">
        <v>1.9899305555555555E-2</v>
      </c>
      <c r="Y210" s="66"/>
    </row>
    <row r="211" spans="1:25" ht="15" customHeight="1" x14ac:dyDescent="0.2">
      <c r="A211" s="1"/>
      <c r="B211" s="325">
        <v>69</v>
      </c>
      <c r="C211" s="325">
        <v>229</v>
      </c>
      <c r="D211" s="231">
        <v>66</v>
      </c>
      <c r="E211" s="204">
        <v>208</v>
      </c>
      <c r="F211" s="202">
        <v>281</v>
      </c>
      <c r="G211" s="130" t="s">
        <v>297</v>
      </c>
      <c r="H211" s="246">
        <v>23</v>
      </c>
      <c r="I211" s="132"/>
      <c r="J211" s="17">
        <v>29</v>
      </c>
      <c r="K211" s="174"/>
      <c r="L211" s="174"/>
      <c r="M211" s="174"/>
      <c r="N211" s="123">
        <v>29200</v>
      </c>
      <c r="O211" s="252">
        <v>1979</v>
      </c>
      <c r="P211" s="38">
        <f t="shared" si="29"/>
        <v>71.113693121285749</v>
      </c>
      <c r="Q211" s="326">
        <v>1.3214120370370369E-2</v>
      </c>
      <c r="R211" s="254">
        <f t="shared" si="30"/>
        <v>124.10927944695561</v>
      </c>
      <c r="S211" s="387">
        <f t="shared" si="31"/>
        <v>195.22297256824135</v>
      </c>
      <c r="T211" s="381" t="str">
        <f t="shared" si="27"/>
        <v>-</v>
      </c>
      <c r="U211" s="255">
        <f t="shared" si="28"/>
        <v>2.8009259259259393E-4</v>
      </c>
      <c r="V211" s="111">
        <f t="shared" si="32"/>
        <v>16042</v>
      </c>
      <c r="W211" s="304" t="str">
        <f t="shared" si="33"/>
        <v>B</v>
      </c>
      <c r="X211" s="331">
        <v>1.3494212962962963E-2</v>
      </c>
      <c r="Y211" s="66"/>
    </row>
    <row r="212" spans="1:25" ht="15" customHeight="1" x14ac:dyDescent="0.2">
      <c r="A212" s="1"/>
      <c r="B212" s="325">
        <v>199</v>
      </c>
      <c r="C212" s="325">
        <v>220</v>
      </c>
      <c r="D212" s="231">
        <v>209</v>
      </c>
      <c r="E212" s="204">
        <v>209</v>
      </c>
      <c r="F212" s="202">
        <v>138</v>
      </c>
      <c r="G212" s="107" t="s">
        <v>151</v>
      </c>
      <c r="H212" s="246">
        <v>36</v>
      </c>
      <c r="I212" s="109"/>
      <c r="J212" s="16"/>
      <c r="K212" s="150"/>
      <c r="L212" s="162">
        <v>67</v>
      </c>
      <c r="M212" s="16"/>
      <c r="N212" s="123">
        <v>22443</v>
      </c>
      <c r="O212" s="182">
        <v>1961</v>
      </c>
      <c r="P212" s="38">
        <f t="shared" si="29"/>
        <v>101.06726651740394</v>
      </c>
      <c r="Q212" s="326">
        <v>1.843287037037037E-2</v>
      </c>
      <c r="R212" s="254">
        <f t="shared" si="30"/>
        <v>94.137197553842071</v>
      </c>
      <c r="S212" s="387">
        <f t="shared" si="31"/>
        <v>195.20446407124601</v>
      </c>
      <c r="T212" s="381" t="str">
        <f t="shared" si="27"/>
        <v>+</v>
      </c>
      <c r="U212" s="255">
        <f t="shared" si="28"/>
        <v>1.2615740740740469E-4</v>
      </c>
      <c r="V212" s="111">
        <f t="shared" si="32"/>
        <v>22799</v>
      </c>
      <c r="W212" s="304" t="str">
        <f t="shared" si="33"/>
        <v>D</v>
      </c>
      <c r="X212" s="331">
        <v>1.8306712962962966E-2</v>
      </c>
      <c r="Y212" s="66"/>
    </row>
    <row r="213" spans="1:25" ht="15" customHeight="1" x14ac:dyDescent="0.2">
      <c r="A213" s="1"/>
      <c r="B213" s="325"/>
      <c r="C213" s="325"/>
      <c r="D213" s="231">
        <v>203</v>
      </c>
      <c r="E213" s="204">
        <v>210</v>
      </c>
      <c r="F213" s="202">
        <v>300</v>
      </c>
      <c r="G213" s="336" t="s">
        <v>344</v>
      </c>
      <c r="H213" s="246">
        <v>21</v>
      </c>
      <c r="I213" s="337"/>
      <c r="J213" s="17"/>
      <c r="K213" s="340"/>
      <c r="L213" s="16">
        <v>64</v>
      </c>
      <c r="M213" s="174"/>
      <c r="N213" s="123">
        <v>22636</v>
      </c>
      <c r="O213" s="252">
        <v>1961</v>
      </c>
      <c r="P213" s="38">
        <f t="shared" si="29"/>
        <v>100.21170344718774</v>
      </c>
      <c r="Q213" s="326">
        <v>1.829050925925926E-2</v>
      </c>
      <c r="R213" s="254">
        <f t="shared" si="30"/>
        <v>94.954799255517159</v>
      </c>
      <c r="S213" s="387">
        <f t="shared" si="31"/>
        <v>195.16650270270492</v>
      </c>
      <c r="T213" s="381" t="str">
        <f t="shared" si="27"/>
        <v>+</v>
      </c>
      <c r="U213" s="255">
        <f t="shared" si="28"/>
        <v>1.0046296296296331E-3</v>
      </c>
      <c r="V213" s="111">
        <f t="shared" si="32"/>
        <v>22606</v>
      </c>
      <c r="W213" s="304" t="str">
        <f t="shared" si="33"/>
        <v>D</v>
      </c>
      <c r="X213" s="331">
        <v>1.7285879629629627E-2</v>
      </c>
      <c r="Y213" s="66"/>
    </row>
    <row r="214" spans="1:25" ht="15" customHeight="1" x14ac:dyDescent="0.2">
      <c r="A214" s="1"/>
      <c r="B214" s="325">
        <v>180</v>
      </c>
      <c r="C214" s="325">
        <v>191</v>
      </c>
      <c r="D214" s="231">
        <v>206</v>
      </c>
      <c r="E214" s="204">
        <v>211</v>
      </c>
      <c r="F214" s="202">
        <v>109</v>
      </c>
      <c r="G214" s="107" t="s">
        <v>124</v>
      </c>
      <c r="H214" s="246">
        <v>39</v>
      </c>
      <c r="I214" s="109"/>
      <c r="J214" s="16"/>
      <c r="K214" s="150"/>
      <c r="L214" s="162">
        <v>65</v>
      </c>
      <c r="M214" s="16"/>
      <c r="N214" s="123">
        <v>22627</v>
      </c>
      <c r="O214" s="194">
        <v>1961</v>
      </c>
      <c r="P214" s="38">
        <f t="shared" si="29"/>
        <v>100.25160017066932</v>
      </c>
      <c r="Q214" s="326">
        <v>1.836689814814815E-2</v>
      </c>
      <c r="R214" s="254">
        <f t="shared" si="30"/>
        <v>94.516086147301252</v>
      </c>
      <c r="S214" s="387">
        <f t="shared" si="31"/>
        <v>194.76768631797057</v>
      </c>
      <c r="T214" s="381" t="str">
        <f t="shared" si="27"/>
        <v>+</v>
      </c>
      <c r="U214" s="255">
        <f t="shared" si="28"/>
        <v>1.0115740740740745E-3</v>
      </c>
      <c r="V214" s="111">
        <f t="shared" si="32"/>
        <v>22615</v>
      </c>
      <c r="W214" s="304" t="str">
        <f t="shared" si="33"/>
        <v>D</v>
      </c>
      <c r="X214" s="331">
        <v>1.7355324074074075E-2</v>
      </c>
      <c r="Y214" s="66"/>
    </row>
    <row r="215" spans="1:25" ht="15" customHeight="1" x14ac:dyDescent="0.2">
      <c r="A215" s="1"/>
      <c r="B215" s="325">
        <v>243</v>
      </c>
      <c r="C215" s="325">
        <v>192</v>
      </c>
      <c r="D215" s="231">
        <v>251</v>
      </c>
      <c r="E215" s="204">
        <v>212</v>
      </c>
      <c r="F215" s="202">
        <v>134</v>
      </c>
      <c r="G215" s="107" t="s">
        <v>131</v>
      </c>
      <c r="H215" s="246">
        <v>36</v>
      </c>
      <c r="I215" s="109"/>
      <c r="J215" s="16"/>
      <c r="K215" s="16"/>
      <c r="L215" s="16"/>
      <c r="M215" s="16">
        <v>47</v>
      </c>
      <c r="N215" s="123">
        <v>18993</v>
      </c>
      <c r="O215" s="194">
        <v>1951</v>
      </c>
      <c r="P215" s="38">
        <f t="shared" si="29"/>
        <v>116.36101051867782</v>
      </c>
      <c r="Q215" s="326">
        <v>2.1182870370370369E-2</v>
      </c>
      <c r="R215" s="254">
        <f t="shared" si="30"/>
        <v>78.34352565806968</v>
      </c>
      <c r="S215" s="387">
        <f t="shared" si="31"/>
        <v>194.7045361767475</v>
      </c>
      <c r="T215" s="381" t="str">
        <f t="shared" si="27"/>
        <v>+</v>
      </c>
      <c r="U215" s="255">
        <f t="shared" si="28"/>
        <v>1.0208333333333319E-3</v>
      </c>
      <c r="V215" s="111">
        <f t="shared" si="32"/>
        <v>26249</v>
      </c>
      <c r="W215" s="304" t="str">
        <f t="shared" si="33"/>
        <v>E</v>
      </c>
      <c r="X215" s="331">
        <v>2.0162037037037037E-2</v>
      </c>
      <c r="Y215" s="66"/>
    </row>
    <row r="216" spans="1:25" ht="15" customHeight="1" x14ac:dyDescent="0.2">
      <c r="A216" s="1"/>
      <c r="B216" s="325">
        <v>221</v>
      </c>
      <c r="C216" s="325">
        <v>203</v>
      </c>
      <c r="D216" s="231">
        <v>235</v>
      </c>
      <c r="E216" s="204">
        <v>213</v>
      </c>
      <c r="F216" s="202">
        <v>68</v>
      </c>
      <c r="G216" s="112" t="s">
        <v>87</v>
      </c>
      <c r="H216" s="246">
        <v>42</v>
      </c>
      <c r="I216" s="339"/>
      <c r="J216" s="17"/>
      <c r="K216" s="263"/>
      <c r="L216" s="162">
        <v>75</v>
      </c>
      <c r="M216" s="17"/>
      <c r="N216" s="123">
        <v>20501</v>
      </c>
      <c r="O216" s="182">
        <v>1956</v>
      </c>
      <c r="P216" s="38">
        <f t="shared" si="29"/>
        <v>109.67609285087462</v>
      </c>
      <c r="Q216" s="326">
        <v>2.0069444444444442E-2</v>
      </c>
      <c r="R216" s="254">
        <f t="shared" si="30"/>
        <v>84.738101568731736</v>
      </c>
      <c r="S216" s="387">
        <f t="shared" si="31"/>
        <v>194.41419441960636</v>
      </c>
      <c r="T216" s="381" t="str">
        <f t="shared" si="27"/>
        <v>+</v>
      </c>
      <c r="U216" s="255">
        <f t="shared" si="28"/>
        <v>8.2638888888888345E-4</v>
      </c>
      <c r="V216" s="111">
        <f t="shared" si="32"/>
        <v>24741</v>
      </c>
      <c r="W216" s="304" t="str">
        <f t="shared" si="33"/>
        <v>D</v>
      </c>
      <c r="X216" s="331">
        <v>1.9243055555555558E-2</v>
      </c>
      <c r="Y216" s="66"/>
    </row>
    <row r="217" spans="1:25" ht="15" customHeight="1" x14ac:dyDescent="0.2">
      <c r="A217" s="1"/>
      <c r="B217" s="325">
        <v>276</v>
      </c>
      <c r="C217" s="325">
        <v>244</v>
      </c>
      <c r="D217" s="231">
        <v>278</v>
      </c>
      <c r="E217" s="204">
        <v>214</v>
      </c>
      <c r="F217" s="202">
        <v>3</v>
      </c>
      <c r="G217" s="107" t="s">
        <v>23</v>
      </c>
      <c r="H217" s="246">
        <v>58</v>
      </c>
      <c r="I217" s="109"/>
      <c r="J217" s="16"/>
      <c r="K217" s="16"/>
      <c r="L217" s="16"/>
      <c r="M217" s="16">
        <v>64</v>
      </c>
      <c r="N217" s="123">
        <v>16224</v>
      </c>
      <c r="O217" s="182">
        <v>1944</v>
      </c>
      <c r="P217" s="38">
        <f t="shared" si="29"/>
        <v>128.63590244317854</v>
      </c>
      <c r="Q217" s="326">
        <v>2.3410879629629632E-2</v>
      </c>
      <c r="R217" s="254">
        <f t="shared" si="30"/>
        <v>65.547726668439253</v>
      </c>
      <c r="S217" s="387">
        <f t="shared" si="31"/>
        <v>194.18362911161779</v>
      </c>
      <c r="T217" s="381" t="str">
        <f t="shared" si="27"/>
        <v>-</v>
      </c>
      <c r="U217" s="255">
        <f t="shared" si="28"/>
        <v>5.9374999999999706E-4</v>
      </c>
      <c r="V217" s="111">
        <f t="shared" si="32"/>
        <v>29018</v>
      </c>
      <c r="W217" s="304" t="str">
        <f t="shared" si="33"/>
        <v>E</v>
      </c>
      <c r="X217" s="331">
        <v>2.4004629629629629E-2</v>
      </c>
      <c r="Y217" s="66"/>
    </row>
    <row r="218" spans="1:25" ht="15" customHeight="1" x14ac:dyDescent="0.2">
      <c r="A218" s="1"/>
      <c r="B218" s="325">
        <v>120</v>
      </c>
      <c r="C218" s="325">
        <v>228</v>
      </c>
      <c r="D218" s="231">
        <v>121</v>
      </c>
      <c r="E218" s="204">
        <v>215</v>
      </c>
      <c r="F218" s="202">
        <v>292</v>
      </c>
      <c r="G218" s="130" t="s">
        <v>308</v>
      </c>
      <c r="H218" s="246">
        <v>22</v>
      </c>
      <c r="I218" s="132"/>
      <c r="J218" s="174"/>
      <c r="K218" s="91">
        <v>46</v>
      </c>
      <c r="L218" s="174"/>
      <c r="M218" s="174"/>
      <c r="N218" s="123">
        <v>26877</v>
      </c>
      <c r="O218" s="252">
        <v>1973</v>
      </c>
      <c r="P218" s="38">
        <f t="shared" si="29"/>
        <v>81.411480748810177</v>
      </c>
      <c r="Q218" s="326">
        <v>1.5193287037037038E-2</v>
      </c>
      <c r="R218" s="254">
        <f t="shared" si="30"/>
        <v>112.74262164318</v>
      </c>
      <c r="S218" s="387">
        <f t="shared" si="31"/>
        <v>194.15410239199019</v>
      </c>
      <c r="T218" s="381" t="str">
        <f t="shared" si="27"/>
        <v>-</v>
      </c>
      <c r="U218" s="255">
        <f t="shared" si="28"/>
        <v>4.6296296296296016E-5</v>
      </c>
      <c r="V218" s="111">
        <f t="shared" si="32"/>
        <v>18365</v>
      </c>
      <c r="W218" s="304" t="str">
        <f t="shared" si="33"/>
        <v>C</v>
      </c>
      <c r="X218" s="331">
        <v>1.5239583333333334E-2</v>
      </c>
      <c r="Y218" s="66"/>
    </row>
    <row r="219" spans="1:25" ht="15" customHeight="1" x14ac:dyDescent="0.2">
      <c r="A219" s="1"/>
      <c r="B219" s="325"/>
      <c r="C219" s="325"/>
      <c r="D219" s="231">
        <v>233</v>
      </c>
      <c r="E219" s="204">
        <v>216</v>
      </c>
      <c r="F219" s="202">
        <v>170</v>
      </c>
      <c r="G219" s="107" t="s">
        <v>213</v>
      </c>
      <c r="H219" s="246">
        <v>33</v>
      </c>
      <c r="I219" s="109"/>
      <c r="J219" s="16"/>
      <c r="K219" s="17"/>
      <c r="L219" s="16">
        <v>74</v>
      </c>
      <c r="M219" s="16"/>
      <c r="N219" s="123">
        <v>20679</v>
      </c>
      <c r="O219" s="193">
        <v>1956</v>
      </c>
      <c r="P219" s="38">
        <f t="shared" si="29"/>
        <v>108.88702431979441</v>
      </c>
      <c r="Q219" s="326">
        <v>1.9983796296296295E-2</v>
      </c>
      <c r="R219" s="254">
        <f t="shared" si="30"/>
        <v>85.229992023398054</v>
      </c>
      <c r="S219" s="387">
        <f t="shared" si="31"/>
        <v>194.11701634319246</v>
      </c>
      <c r="T219" s="381"/>
      <c r="U219" s="255"/>
      <c r="V219" s="111">
        <f t="shared" si="32"/>
        <v>24563</v>
      </c>
      <c r="W219" s="304" t="str">
        <f t="shared" si="33"/>
        <v>D</v>
      </c>
      <c r="X219" s="331"/>
      <c r="Y219" s="66"/>
    </row>
    <row r="220" spans="1:25" ht="15" customHeight="1" x14ac:dyDescent="0.2">
      <c r="A220" s="1"/>
      <c r="B220" s="325">
        <v>98</v>
      </c>
      <c r="C220" s="325">
        <v>217</v>
      </c>
      <c r="D220" s="231">
        <v>107</v>
      </c>
      <c r="E220" s="204">
        <v>217</v>
      </c>
      <c r="F220" s="202">
        <v>203</v>
      </c>
      <c r="G220" s="131" t="s">
        <v>187</v>
      </c>
      <c r="H220" s="246">
        <v>30</v>
      </c>
      <c r="I220" s="134"/>
      <c r="J220" s="91">
        <v>40</v>
      </c>
      <c r="K220" s="12"/>
      <c r="L220" s="71"/>
      <c r="M220" s="71"/>
      <c r="N220" s="123">
        <v>27632</v>
      </c>
      <c r="O220" s="201">
        <v>1975</v>
      </c>
      <c r="P220" s="38">
        <f t="shared" si="29"/>
        <v>78.064588945632849</v>
      </c>
      <c r="Q220" s="326">
        <v>1.4631944444444446E-2</v>
      </c>
      <c r="R220" s="254">
        <f t="shared" si="30"/>
        <v>115.96649827173624</v>
      </c>
      <c r="S220" s="387">
        <f t="shared" si="31"/>
        <v>194.03108721736908</v>
      </c>
      <c r="T220" s="381" t="str">
        <f t="shared" ref="T220:T243" si="34">IF(X220&lt;Q220,"+","-")</f>
        <v>+</v>
      </c>
      <c r="U220" s="255">
        <f t="shared" ref="U220:U243" si="35">IF(X220&gt;Q220,X220-Q220,Q220-X220)</f>
        <v>3.0439814814814913E-4</v>
      </c>
      <c r="V220" s="111">
        <f t="shared" si="32"/>
        <v>17610</v>
      </c>
      <c r="W220" s="304" t="str">
        <f t="shared" si="33"/>
        <v>B</v>
      </c>
      <c r="X220" s="331">
        <v>1.4327546296296297E-2</v>
      </c>
      <c r="Y220" s="66"/>
    </row>
    <row r="221" spans="1:25" ht="15" customHeight="1" x14ac:dyDescent="0.2">
      <c r="A221" s="1"/>
      <c r="B221" s="325">
        <v>282</v>
      </c>
      <c r="C221" s="325">
        <v>264</v>
      </c>
      <c r="D221" s="231">
        <v>284</v>
      </c>
      <c r="E221" s="204">
        <v>218</v>
      </c>
      <c r="F221" s="202">
        <v>5</v>
      </c>
      <c r="G221" s="107" t="s">
        <v>25</v>
      </c>
      <c r="H221" s="246">
        <v>55</v>
      </c>
      <c r="I221" s="114"/>
      <c r="J221" s="17"/>
      <c r="K221" s="17"/>
      <c r="L221" s="17"/>
      <c r="M221" s="16">
        <v>66</v>
      </c>
      <c r="N221" s="123">
        <v>15569</v>
      </c>
      <c r="O221" s="193">
        <v>1942</v>
      </c>
      <c r="P221" s="38">
        <f t="shared" si="29"/>
        <v>131.53949731878271</v>
      </c>
      <c r="Q221" s="326">
        <v>2.4006944444444445E-2</v>
      </c>
      <c r="R221" s="254">
        <f t="shared" si="30"/>
        <v>62.12443499069397</v>
      </c>
      <c r="S221" s="387">
        <f t="shared" si="31"/>
        <v>193.66393230947668</v>
      </c>
      <c r="T221" s="381" t="str">
        <f t="shared" si="34"/>
        <v>-</v>
      </c>
      <c r="U221" s="255">
        <f t="shared" si="35"/>
        <v>1.8391203703703694E-3</v>
      </c>
      <c r="V221" s="111">
        <f t="shared" si="32"/>
        <v>29673</v>
      </c>
      <c r="W221" s="304" t="str">
        <f t="shared" si="33"/>
        <v>E</v>
      </c>
      <c r="X221" s="331">
        <v>2.5846064814814815E-2</v>
      </c>
      <c r="Y221" s="66"/>
    </row>
    <row r="222" spans="1:25" ht="15" customHeight="1" x14ac:dyDescent="0.2">
      <c r="A222" s="1"/>
      <c r="B222" s="325">
        <v>237</v>
      </c>
      <c r="C222" s="325">
        <v>187</v>
      </c>
      <c r="D222" s="231">
        <v>250</v>
      </c>
      <c r="E222" s="204">
        <v>219</v>
      </c>
      <c r="F222" s="202">
        <v>100</v>
      </c>
      <c r="G222" s="107" t="s">
        <v>115</v>
      </c>
      <c r="H222" s="246">
        <v>39</v>
      </c>
      <c r="I222" s="109"/>
      <c r="J222" s="16"/>
      <c r="K222" s="16"/>
      <c r="L222" s="16"/>
      <c r="M222" s="16">
        <v>46</v>
      </c>
      <c r="N222" s="123">
        <v>19256</v>
      </c>
      <c r="O222" s="194">
        <v>1952</v>
      </c>
      <c r="P222" s="38">
        <f t="shared" si="29"/>
        <v>115.19513959916043</v>
      </c>
      <c r="Q222" s="326">
        <v>2.1170138888888888E-2</v>
      </c>
      <c r="R222" s="254">
        <f t="shared" si="30"/>
        <v>78.416644509438996</v>
      </c>
      <c r="S222" s="387">
        <f t="shared" si="31"/>
        <v>193.61178410859941</v>
      </c>
      <c r="T222" s="381" t="str">
        <f t="shared" si="34"/>
        <v>+</v>
      </c>
      <c r="U222" s="255">
        <f t="shared" si="35"/>
        <v>1.3854166666666667E-3</v>
      </c>
      <c r="V222" s="111">
        <f t="shared" si="32"/>
        <v>25986</v>
      </c>
      <c r="W222" s="304" t="str">
        <f t="shared" si="33"/>
        <v>E</v>
      </c>
      <c r="X222" s="331">
        <v>1.9784722222222221E-2</v>
      </c>
      <c r="Y222" s="66"/>
    </row>
    <row r="223" spans="1:25" ht="15" customHeight="1" x14ac:dyDescent="0.2">
      <c r="A223" s="1"/>
      <c r="B223" s="325">
        <v>265</v>
      </c>
      <c r="C223" s="325">
        <v>182</v>
      </c>
      <c r="D223" s="231">
        <v>283</v>
      </c>
      <c r="E223" s="204">
        <v>220</v>
      </c>
      <c r="F223" s="202">
        <v>72</v>
      </c>
      <c r="G223" s="107" t="s">
        <v>90</v>
      </c>
      <c r="H223" s="246">
        <v>41</v>
      </c>
      <c r="I223" s="109"/>
      <c r="J223" s="16"/>
      <c r="K223" s="16"/>
      <c r="L223" s="16"/>
      <c r="M223" s="16">
        <v>65</v>
      </c>
      <c r="N223" s="123">
        <v>15711</v>
      </c>
      <c r="O223" s="194">
        <v>1943</v>
      </c>
      <c r="P223" s="38">
        <f t="shared" si="29"/>
        <v>130.91001568162883</v>
      </c>
      <c r="Q223" s="326">
        <v>2.3907407407407408E-2</v>
      </c>
      <c r="R223" s="254">
        <f t="shared" si="30"/>
        <v>62.696091465035892</v>
      </c>
      <c r="S223" s="387">
        <f t="shared" si="31"/>
        <v>193.60610714666473</v>
      </c>
      <c r="T223" s="381" t="str">
        <f t="shared" si="34"/>
        <v>+</v>
      </c>
      <c r="U223" s="255">
        <f t="shared" si="35"/>
        <v>1.5648148148148175E-3</v>
      </c>
      <c r="V223" s="111">
        <f t="shared" si="32"/>
        <v>29531</v>
      </c>
      <c r="W223" s="304" t="str">
        <f t="shared" si="33"/>
        <v>E</v>
      </c>
      <c r="X223" s="331">
        <v>2.2342592592592591E-2</v>
      </c>
      <c r="Y223" s="66"/>
    </row>
    <row r="224" spans="1:25" ht="15" customHeight="1" x14ac:dyDescent="0.2">
      <c r="A224" s="1"/>
      <c r="B224" s="325">
        <v>191</v>
      </c>
      <c r="C224" s="325">
        <v>239</v>
      </c>
      <c r="D224" s="231">
        <v>186</v>
      </c>
      <c r="E224" s="204">
        <v>221</v>
      </c>
      <c r="F224" s="202">
        <v>123</v>
      </c>
      <c r="G224" s="107" t="s">
        <v>221</v>
      </c>
      <c r="H224" s="246">
        <v>38</v>
      </c>
      <c r="I224" s="109"/>
      <c r="J224" s="16"/>
      <c r="K224" s="91">
        <v>60</v>
      </c>
      <c r="L224" s="12"/>
      <c r="M224" s="16"/>
      <c r="N224" s="123">
        <v>23882</v>
      </c>
      <c r="O224" s="193">
        <v>1965</v>
      </c>
      <c r="P224" s="38">
        <f t="shared" si="29"/>
        <v>94.688223729626202</v>
      </c>
      <c r="Q224" s="326">
        <v>1.7631944444444447E-2</v>
      </c>
      <c r="R224" s="254">
        <f t="shared" si="30"/>
        <v>98.737038021802718</v>
      </c>
      <c r="S224" s="387">
        <f t="shared" si="31"/>
        <v>193.42526175142893</v>
      </c>
      <c r="T224" s="381" t="str">
        <f t="shared" si="34"/>
        <v>-</v>
      </c>
      <c r="U224" s="255">
        <f t="shared" si="35"/>
        <v>2.8472222222222093E-4</v>
      </c>
      <c r="V224" s="111">
        <f t="shared" si="32"/>
        <v>21360</v>
      </c>
      <c r="W224" s="304" t="str">
        <f t="shared" si="33"/>
        <v>C</v>
      </c>
      <c r="X224" s="331">
        <v>1.7916666666666668E-2</v>
      </c>
      <c r="Y224" s="66"/>
    </row>
    <row r="225" spans="1:25" ht="15" customHeight="1" x14ac:dyDescent="0.2">
      <c r="A225" s="1"/>
      <c r="B225" s="325">
        <v>271</v>
      </c>
      <c r="C225" s="325">
        <v>156</v>
      </c>
      <c r="D225" s="231">
        <v>289</v>
      </c>
      <c r="E225" s="204">
        <v>222</v>
      </c>
      <c r="F225" s="202">
        <v>18</v>
      </c>
      <c r="G225" s="107" t="s">
        <v>38</v>
      </c>
      <c r="H225" s="246">
        <v>50</v>
      </c>
      <c r="I225" s="96"/>
      <c r="J225" s="88"/>
      <c r="K225" s="88"/>
      <c r="L225" s="88"/>
      <c r="M225" s="16">
        <v>69</v>
      </c>
      <c r="N225" s="123">
        <v>13786</v>
      </c>
      <c r="O225" s="182">
        <v>1937</v>
      </c>
      <c r="P225" s="38">
        <f t="shared" si="29"/>
        <v>139.44348153741208</v>
      </c>
      <c r="Q225" s="326">
        <v>2.5438657407407406E-2</v>
      </c>
      <c r="R225" s="254">
        <f t="shared" si="30"/>
        <v>53.901887795799013</v>
      </c>
      <c r="S225" s="387">
        <f t="shared" si="31"/>
        <v>193.3453693332111</v>
      </c>
      <c r="T225" s="381" t="str">
        <f t="shared" si="34"/>
        <v>+</v>
      </c>
      <c r="U225" s="255">
        <f t="shared" si="35"/>
        <v>2.3472222222222228E-3</v>
      </c>
      <c r="V225" s="111">
        <f t="shared" si="32"/>
        <v>31456</v>
      </c>
      <c r="W225" s="304" t="str">
        <f t="shared" si="33"/>
        <v>E</v>
      </c>
      <c r="X225" s="331">
        <v>2.3091435185185184E-2</v>
      </c>
      <c r="Y225" s="66"/>
    </row>
    <row r="226" spans="1:25" ht="15" customHeight="1" x14ac:dyDescent="0.2">
      <c r="A226" s="1"/>
      <c r="B226" s="325">
        <v>94</v>
      </c>
      <c r="C226" s="325">
        <v>230</v>
      </c>
      <c r="D226" s="231">
        <v>98</v>
      </c>
      <c r="E226" s="204">
        <v>223</v>
      </c>
      <c r="F226" s="202">
        <v>280</v>
      </c>
      <c r="G226" s="130" t="s">
        <v>296</v>
      </c>
      <c r="H226" s="246">
        <v>23</v>
      </c>
      <c r="I226" s="132"/>
      <c r="J226" s="17">
        <v>37</v>
      </c>
      <c r="K226" s="174"/>
      <c r="L226" s="174"/>
      <c r="M226" s="174"/>
      <c r="N226" s="123">
        <v>28183</v>
      </c>
      <c r="O226" s="252">
        <v>1977</v>
      </c>
      <c r="P226" s="38">
        <f t="shared" si="29"/>
        <v>75.622022874704754</v>
      </c>
      <c r="Q226" s="326">
        <v>1.433449074074074E-2</v>
      </c>
      <c r="R226" s="254">
        <f t="shared" si="30"/>
        <v>117.67482052645575</v>
      </c>
      <c r="S226" s="387">
        <f t="shared" si="31"/>
        <v>193.29684340116052</v>
      </c>
      <c r="T226" s="381" t="str">
        <f t="shared" si="34"/>
        <v>+</v>
      </c>
      <c r="U226" s="255">
        <f t="shared" si="35"/>
        <v>7.0601851851851208E-5</v>
      </c>
      <c r="V226" s="111">
        <f t="shared" si="32"/>
        <v>17059</v>
      </c>
      <c r="W226" s="304" t="str">
        <f t="shared" si="33"/>
        <v>B</v>
      </c>
      <c r="X226" s="331">
        <v>1.4263888888888888E-2</v>
      </c>
      <c r="Y226" s="66"/>
    </row>
    <row r="227" spans="1:25" ht="15" customHeight="1" x14ac:dyDescent="0.2">
      <c r="A227" s="1"/>
      <c r="B227" s="325">
        <v>176</v>
      </c>
      <c r="C227" s="325">
        <v>200</v>
      </c>
      <c r="D227" s="231">
        <v>199</v>
      </c>
      <c r="E227" s="204">
        <v>224</v>
      </c>
      <c r="F227" s="202">
        <v>161</v>
      </c>
      <c r="G227" s="107" t="s">
        <v>210</v>
      </c>
      <c r="H227" s="246">
        <v>34</v>
      </c>
      <c r="I227" s="109"/>
      <c r="J227" s="16"/>
      <c r="K227" s="151"/>
      <c r="L227" s="16">
        <v>62</v>
      </c>
      <c r="M227" s="16"/>
      <c r="N227" s="123">
        <v>23155</v>
      </c>
      <c r="O227" s="17">
        <v>1963</v>
      </c>
      <c r="P227" s="38">
        <f t="shared" si="29"/>
        <v>97.910992393083063</v>
      </c>
      <c r="Q227" s="326">
        <v>1.8238425925925925E-2</v>
      </c>
      <c r="R227" s="254">
        <f t="shared" si="30"/>
        <v>95.253921829300722</v>
      </c>
      <c r="S227" s="387">
        <f t="shared" si="31"/>
        <v>193.1649142223838</v>
      </c>
      <c r="T227" s="381" t="str">
        <f t="shared" si="34"/>
        <v>+</v>
      </c>
      <c r="U227" s="255">
        <f t="shared" si="35"/>
        <v>1.0370370370370377E-3</v>
      </c>
      <c r="V227" s="111">
        <f t="shared" si="32"/>
        <v>22087</v>
      </c>
      <c r="W227" s="304" t="str">
        <f t="shared" si="33"/>
        <v>D</v>
      </c>
      <c r="X227" s="331">
        <v>1.7201388888888888E-2</v>
      </c>
      <c r="Y227" s="66"/>
    </row>
    <row r="228" spans="1:25" ht="15" customHeight="1" x14ac:dyDescent="0.2">
      <c r="A228" s="1"/>
      <c r="B228" s="325">
        <v>206</v>
      </c>
      <c r="C228" s="325">
        <v>232</v>
      </c>
      <c r="D228" s="231">
        <v>230</v>
      </c>
      <c r="E228" s="204">
        <v>225</v>
      </c>
      <c r="F228" s="202">
        <v>53</v>
      </c>
      <c r="G228" s="107" t="s">
        <v>72</v>
      </c>
      <c r="H228" s="246">
        <v>44</v>
      </c>
      <c r="I228" s="109"/>
      <c r="J228" s="16"/>
      <c r="K228" s="17"/>
      <c r="L228" s="162">
        <v>73</v>
      </c>
      <c r="M228" s="16"/>
      <c r="N228" s="123">
        <v>21254</v>
      </c>
      <c r="O228" s="193">
        <v>1958</v>
      </c>
      <c r="P228" s="38">
        <f t="shared" si="29"/>
        <v>106.33806698624878</v>
      </c>
      <c r="Q228" s="326">
        <v>1.9714120370370371E-2</v>
      </c>
      <c r="R228" s="254">
        <f t="shared" si="30"/>
        <v>86.778782238766297</v>
      </c>
      <c r="S228" s="387">
        <f t="shared" si="31"/>
        <v>193.11684922501507</v>
      </c>
      <c r="T228" s="381" t="str">
        <f t="shared" si="34"/>
        <v>+</v>
      </c>
      <c r="U228" s="255">
        <f t="shared" si="35"/>
        <v>1.0925925925925929E-3</v>
      </c>
      <c r="V228" s="111">
        <f t="shared" si="32"/>
        <v>23988</v>
      </c>
      <c r="W228" s="304" t="str">
        <f t="shared" si="33"/>
        <v>D</v>
      </c>
      <c r="X228" s="331">
        <v>1.8621527777777779E-2</v>
      </c>
      <c r="Y228" s="66"/>
    </row>
    <row r="229" spans="1:25" ht="15" customHeight="1" x14ac:dyDescent="0.2">
      <c r="A229" s="1"/>
      <c r="B229" s="325">
        <v>100</v>
      </c>
      <c r="C229" s="325">
        <v>227</v>
      </c>
      <c r="D229" s="231">
        <v>102</v>
      </c>
      <c r="E229" s="204">
        <v>226</v>
      </c>
      <c r="F229" s="202">
        <v>234</v>
      </c>
      <c r="G229" s="130" t="s">
        <v>234</v>
      </c>
      <c r="H229" s="246">
        <v>27</v>
      </c>
      <c r="I229" s="132"/>
      <c r="J229" s="17">
        <v>39</v>
      </c>
      <c r="K229" s="91"/>
      <c r="L229" s="91"/>
      <c r="M229" s="91"/>
      <c r="N229" s="123">
        <v>27991</v>
      </c>
      <c r="O229" s="192">
        <v>1976</v>
      </c>
      <c r="P229" s="38">
        <f t="shared" si="29"/>
        <v>76.473152975645206</v>
      </c>
      <c r="Q229" s="326">
        <v>1.4531250000000001E-2</v>
      </c>
      <c r="R229" s="254">
        <f t="shared" si="30"/>
        <v>116.54480191438448</v>
      </c>
      <c r="S229" s="387">
        <f t="shared" si="31"/>
        <v>193.01795489002967</v>
      </c>
      <c r="T229" s="381" t="str">
        <f t="shared" si="34"/>
        <v>+</v>
      </c>
      <c r="U229" s="255">
        <f t="shared" si="35"/>
        <v>1.8171296296296338E-4</v>
      </c>
      <c r="V229" s="111">
        <f t="shared" si="32"/>
        <v>17251</v>
      </c>
      <c r="W229" s="304" t="str">
        <f t="shared" si="33"/>
        <v>B</v>
      </c>
      <c r="X229" s="331">
        <v>1.4349537037037037E-2</v>
      </c>
      <c r="Y229" s="66"/>
    </row>
    <row r="230" spans="1:25" ht="15" customHeight="1" x14ac:dyDescent="0.2">
      <c r="A230" s="1"/>
      <c r="B230" s="325">
        <v>162</v>
      </c>
      <c r="C230" s="325">
        <v>209</v>
      </c>
      <c r="D230" s="231">
        <v>184</v>
      </c>
      <c r="E230" s="204">
        <v>227</v>
      </c>
      <c r="F230" s="202">
        <v>215</v>
      </c>
      <c r="G230" s="131" t="s">
        <v>191</v>
      </c>
      <c r="H230" s="246">
        <v>28</v>
      </c>
      <c r="I230" s="135"/>
      <c r="J230" s="84"/>
      <c r="K230" s="151">
        <v>59</v>
      </c>
      <c r="L230" s="12"/>
      <c r="M230" s="84"/>
      <c r="N230" s="123">
        <v>24067</v>
      </c>
      <c r="O230" s="192">
        <v>1965</v>
      </c>
      <c r="P230" s="38">
        <f t="shared" si="29"/>
        <v>93.868124413615874</v>
      </c>
      <c r="Q230" s="326">
        <v>1.7594907407407406E-2</v>
      </c>
      <c r="R230" s="254">
        <f t="shared" si="30"/>
        <v>98.949747407604377</v>
      </c>
      <c r="S230" s="387">
        <f t="shared" si="31"/>
        <v>192.81787182122025</v>
      </c>
      <c r="T230" s="381" t="str">
        <f t="shared" si="34"/>
        <v>+</v>
      </c>
      <c r="U230" s="255">
        <f t="shared" si="35"/>
        <v>8.0092592592592368E-4</v>
      </c>
      <c r="V230" s="111">
        <f t="shared" si="32"/>
        <v>21175</v>
      </c>
      <c r="W230" s="304" t="str">
        <f t="shared" si="33"/>
        <v>C</v>
      </c>
      <c r="X230" s="331">
        <v>1.6793981481481483E-2</v>
      </c>
      <c r="Y230" s="66"/>
    </row>
    <row r="231" spans="1:25" ht="15" customHeight="1" x14ac:dyDescent="0.2">
      <c r="A231" s="1"/>
      <c r="B231" s="325">
        <v>244</v>
      </c>
      <c r="C231" s="325">
        <v>194</v>
      </c>
      <c r="D231" s="231">
        <v>256</v>
      </c>
      <c r="E231" s="204">
        <v>228</v>
      </c>
      <c r="F231" s="202">
        <v>237</v>
      </c>
      <c r="G231" s="130" t="s">
        <v>235</v>
      </c>
      <c r="H231" s="246">
        <v>26</v>
      </c>
      <c r="I231" s="149"/>
      <c r="J231" s="90"/>
      <c r="K231" s="90"/>
      <c r="L231" s="16"/>
      <c r="M231" s="16">
        <v>50</v>
      </c>
      <c r="N231" s="123">
        <v>18888</v>
      </c>
      <c r="O231" s="192">
        <v>1951</v>
      </c>
      <c r="P231" s="38">
        <f t="shared" si="29"/>
        <v>116.82647229262963</v>
      </c>
      <c r="Q231" s="326">
        <v>2.159490740740741E-2</v>
      </c>
      <c r="R231" s="254">
        <f t="shared" si="30"/>
        <v>75.977133741026321</v>
      </c>
      <c r="S231" s="387">
        <f t="shared" si="31"/>
        <v>192.80360603365597</v>
      </c>
      <c r="T231" s="381" t="str">
        <f t="shared" si="34"/>
        <v>+</v>
      </c>
      <c r="U231" s="255">
        <f t="shared" si="35"/>
        <v>1.3275462962962989E-3</v>
      </c>
      <c r="V231" s="111">
        <f t="shared" si="32"/>
        <v>26354</v>
      </c>
      <c r="W231" s="304" t="str">
        <f t="shared" si="33"/>
        <v>E</v>
      </c>
      <c r="X231" s="331">
        <v>2.0267361111111111E-2</v>
      </c>
      <c r="Y231" s="66"/>
    </row>
    <row r="232" spans="1:25" ht="15" customHeight="1" x14ac:dyDescent="0.2">
      <c r="A232" s="1"/>
      <c r="B232" s="325">
        <v>229</v>
      </c>
      <c r="C232" s="325">
        <v>202</v>
      </c>
      <c r="D232" s="231">
        <v>247</v>
      </c>
      <c r="E232" s="204">
        <v>229</v>
      </c>
      <c r="F232" s="202">
        <v>22</v>
      </c>
      <c r="G232" s="107" t="s">
        <v>42</v>
      </c>
      <c r="H232" s="246">
        <v>50</v>
      </c>
      <c r="I232" s="109"/>
      <c r="J232" s="16"/>
      <c r="K232" s="16"/>
      <c r="L232" s="162">
        <v>79</v>
      </c>
      <c r="M232" s="16"/>
      <c r="N232" s="123">
        <v>19935</v>
      </c>
      <c r="O232" s="182">
        <v>1954</v>
      </c>
      <c r="P232" s="38">
        <f t="shared" si="29"/>
        <v>112.18515346093869</v>
      </c>
      <c r="Q232" s="326">
        <v>2.0805555555555556E-2</v>
      </c>
      <c r="R232" s="254">
        <f t="shared" si="30"/>
        <v>80.510502525923954</v>
      </c>
      <c r="S232" s="387">
        <f t="shared" si="31"/>
        <v>192.69565598686265</v>
      </c>
      <c r="T232" s="381" t="str">
        <f t="shared" si="34"/>
        <v>+</v>
      </c>
      <c r="U232" s="255">
        <f t="shared" si="35"/>
        <v>1.13541666666667E-3</v>
      </c>
      <c r="V232" s="111">
        <f t="shared" si="32"/>
        <v>25307</v>
      </c>
      <c r="W232" s="304" t="str">
        <f t="shared" si="33"/>
        <v>D</v>
      </c>
      <c r="X232" s="331">
        <v>1.9670138888888886E-2</v>
      </c>
      <c r="Y232" s="66"/>
    </row>
    <row r="233" spans="1:25" ht="15" customHeight="1" x14ac:dyDescent="0.2">
      <c r="A233" s="1"/>
      <c r="B233" s="325">
        <v>233</v>
      </c>
      <c r="C233" s="325">
        <v>218</v>
      </c>
      <c r="D233" s="231">
        <v>241</v>
      </c>
      <c r="E233" s="204">
        <v>230</v>
      </c>
      <c r="F233" s="202">
        <v>32</v>
      </c>
      <c r="G233" s="107" t="s">
        <v>50</v>
      </c>
      <c r="H233" s="246">
        <v>48</v>
      </c>
      <c r="I233" s="109"/>
      <c r="J233" s="16"/>
      <c r="K233" s="16"/>
      <c r="L233" s="162">
        <v>77</v>
      </c>
      <c r="M233" s="16"/>
      <c r="N233" s="123">
        <v>20479</v>
      </c>
      <c r="O233" s="182">
        <v>1956</v>
      </c>
      <c r="P233" s="38">
        <f t="shared" si="29"/>
        <v>109.77361817494074</v>
      </c>
      <c r="Q233" s="326">
        <v>2.0405092592592593E-2</v>
      </c>
      <c r="R233" s="254">
        <f t="shared" si="30"/>
        <v>82.810422759904284</v>
      </c>
      <c r="S233" s="387">
        <f t="shared" si="31"/>
        <v>192.58404093484501</v>
      </c>
      <c r="T233" s="381" t="str">
        <f t="shared" si="34"/>
        <v>+</v>
      </c>
      <c r="U233" s="255">
        <f t="shared" si="35"/>
        <v>6.7592592592592704E-4</v>
      </c>
      <c r="V233" s="111">
        <f t="shared" si="32"/>
        <v>24763</v>
      </c>
      <c r="W233" s="304" t="str">
        <f t="shared" si="33"/>
        <v>D</v>
      </c>
      <c r="X233" s="331">
        <v>1.9729166666666666E-2</v>
      </c>
      <c r="Y233" s="66"/>
    </row>
    <row r="234" spans="1:25" ht="15" customHeight="1" x14ac:dyDescent="0.2">
      <c r="A234" s="1"/>
      <c r="B234" s="325">
        <v>274</v>
      </c>
      <c r="C234" s="325">
        <v>256</v>
      </c>
      <c r="D234" s="231">
        <v>269</v>
      </c>
      <c r="E234" s="204">
        <v>231</v>
      </c>
      <c r="F234" s="202">
        <v>11</v>
      </c>
      <c r="G234" s="309" t="s">
        <v>28</v>
      </c>
      <c r="H234" s="246">
        <v>52</v>
      </c>
      <c r="I234" s="315"/>
      <c r="J234" s="16"/>
      <c r="K234" s="317"/>
      <c r="L234" s="317"/>
      <c r="M234" s="16">
        <v>57</v>
      </c>
      <c r="N234" s="123">
        <v>17429</v>
      </c>
      <c r="O234" s="319">
        <v>1947</v>
      </c>
      <c r="P234" s="38">
        <f t="shared" si="29"/>
        <v>123.294174465922</v>
      </c>
      <c r="Q234" s="326">
        <v>2.2805555555555555E-2</v>
      </c>
      <c r="R234" s="254">
        <f t="shared" si="30"/>
        <v>69.024195692634947</v>
      </c>
      <c r="S234" s="387">
        <f t="shared" si="31"/>
        <v>192.31837015855695</v>
      </c>
      <c r="T234" s="381" t="str">
        <f t="shared" si="34"/>
        <v>-</v>
      </c>
      <c r="U234" s="255">
        <f t="shared" si="35"/>
        <v>7.7430555555555586E-4</v>
      </c>
      <c r="V234" s="111">
        <f t="shared" si="32"/>
        <v>27813</v>
      </c>
      <c r="W234" s="304" t="str">
        <f t="shared" si="33"/>
        <v>E</v>
      </c>
      <c r="X234" s="331">
        <v>2.357986111111111E-2</v>
      </c>
      <c r="Y234" s="66"/>
    </row>
    <row r="235" spans="1:25" ht="15" customHeight="1" x14ac:dyDescent="0.2">
      <c r="A235" s="1"/>
      <c r="B235" s="325">
        <v>78</v>
      </c>
      <c r="C235" s="325">
        <v>240</v>
      </c>
      <c r="D235" s="231">
        <v>77</v>
      </c>
      <c r="E235" s="204">
        <v>232</v>
      </c>
      <c r="F235" s="202">
        <v>251</v>
      </c>
      <c r="G235" s="130" t="s">
        <v>255</v>
      </c>
      <c r="H235" s="246">
        <v>26</v>
      </c>
      <c r="I235" s="132"/>
      <c r="J235" s="91">
        <v>32</v>
      </c>
      <c r="K235" s="91"/>
      <c r="L235" s="91"/>
      <c r="M235" s="91"/>
      <c r="N235" s="123">
        <v>29560</v>
      </c>
      <c r="O235" s="192">
        <v>1980</v>
      </c>
      <c r="P235" s="38">
        <f t="shared" si="29"/>
        <v>69.517824182022395</v>
      </c>
      <c r="Q235" s="326">
        <v>1.3554398148148149E-2</v>
      </c>
      <c r="R235" s="254">
        <f t="shared" si="30"/>
        <v>122.15501196490295</v>
      </c>
      <c r="S235" s="387">
        <f t="shared" si="31"/>
        <v>191.67283614692536</v>
      </c>
      <c r="T235" s="381" t="str">
        <f t="shared" si="34"/>
        <v>-</v>
      </c>
      <c r="U235" s="255">
        <f t="shared" si="35"/>
        <v>1.7013888888888634E-4</v>
      </c>
      <c r="V235" s="111">
        <f t="shared" si="32"/>
        <v>15682</v>
      </c>
      <c r="W235" s="304" t="str">
        <f t="shared" si="33"/>
        <v>B</v>
      </c>
      <c r="X235" s="331">
        <v>1.3724537037037035E-2</v>
      </c>
      <c r="Y235" s="66"/>
    </row>
    <row r="236" spans="1:25" ht="15" customHeight="1" x14ac:dyDescent="0.2">
      <c r="A236" s="1"/>
      <c r="B236" s="325">
        <v>197</v>
      </c>
      <c r="C236" s="325">
        <v>237</v>
      </c>
      <c r="D236" s="231">
        <v>204</v>
      </c>
      <c r="E236" s="204">
        <v>233</v>
      </c>
      <c r="F236" s="202">
        <v>140</v>
      </c>
      <c r="G236" s="107" t="s">
        <v>142</v>
      </c>
      <c r="H236" s="246">
        <v>36</v>
      </c>
      <c r="I236" s="109"/>
      <c r="J236" s="16"/>
      <c r="K236" s="151">
        <v>61</v>
      </c>
      <c r="L236" s="12"/>
      <c r="M236" s="16"/>
      <c r="N236" s="123">
        <v>23450</v>
      </c>
      <c r="O236" s="193">
        <v>1964</v>
      </c>
      <c r="P236" s="38">
        <f t="shared" si="29"/>
        <v>96.603266456742247</v>
      </c>
      <c r="Q236" s="326">
        <v>1.8310185185185186E-2</v>
      </c>
      <c r="R236" s="254">
        <f t="shared" si="30"/>
        <v>94.841797394310021</v>
      </c>
      <c r="S236" s="387">
        <f t="shared" si="31"/>
        <v>191.44506385105228</v>
      </c>
      <c r="T236" s="381" t="str">
        <f t="shared" si="34"/>
        <v>+</v>
      </c>
      <c r="U236" s="255">
        <f t="shared" si="35"/>
        <v>7.9861111111113881E-5</v>
      </c>
      <c r="V236" s="111">
        <f t="shared" si="32"/>
        <v>21792</v>
      </c>
      <c r="W236" s="304" t="str">
        <f t="shared" si="33"/>
        <v>C</v>
      </c>
      <c r="X236" s="331">
        <v>1.8230324074074072E-2</v>
      </c>
      <c r="Y236" s="66"/>
    </row>
    <row r="237" spans="1:25" ht="15" customHeight="1" x14ac:dyDescent="0.2">
      <c r="A237" s="1"/>
      <c r="B237" s="325">
        <v>213</v>
      </c>
      <c r="C237" s="325">
        <v>231</v>
      </c>
      <c r="D237" s="231">
        <v>227</v>
      </c>
      <c r="E237" s="204">
        <v>234</v>
      </c>
      <c r="F237" s="202">
        <v>94</v>
      </c>
      <c r="G237" s="107" t="s">
        <v>110</v>
      </c>
      <c r="H237" s="246">
        <v>40</v>
      </c>
      <c r="I237" s="109"/>
      <c r="J237" s="16"/>
      <c r="K237" s="151"/>
      <c r="L237" s="16">
        <v>72</v>
      </c>
      <c r="M237" s="16"/>
      <c r="N237" s="123">
        <v>22117</v>
      </c>
      <c r="O237" s="194">
        <v>1960</v>
      </c>
      <c r="P237" s="38">
        <f t="shared" si="29"/>
        <v>102.51241450129243</v>
      </c>
      <c r="Q237" s="326">
        <v>1.938078703703704E-2</v>
      </c>
      <c r="R237" s="254">
        <f t="shared" si="30"/>
        <v>88.693166710981103</v>
      </c>
      <c r="S237" s="387">
        <f t="shared" si="31"/>
        <v>191.20558121227353</v>
      </c>
      <c r="T237" s="381" t="str">
        <f t="shared" si="34"/>
        <v>+</v>
      </c>
      <c r="U237" s="255">
        <f t="shared" si="35"/>
        <v>4.8842592592593034E-4</v>
      </c>
      <c r="V237" s="111">
        <f t="shared" si="32"/>
        <v>23125</v>
      </c>
      <c r="W237" s="304" t="str">
        <f t="shared" si="33"/>
        <v>D</v>
      </c>
      <c r="X237" s="331">
        <v>1.889236111111111E-2</v>
      </c>
      <c r="Y237" s="66"/>
    </row>
    <row r="238" spans="1:25" ht="15" customHeight="1" x14ac:dyDescent="0.2">
      <c r="A238" s="1"/>
      <c r="B238" s="325">
        <v>225</v>
      </c>
      <c r="C238" s="325">
        <v>225</v>
      </c>
      <c r="D238" s="231">
        <v>237</v>
      </c>
      <c r="E238" s="204">
        <v>235</v>
      </c>
      <c r="F238" s="202">
        <v>189</v>
      </c>
      <c r="G238" s="131" t="s">
        <v>226</v>
      </c>
      <c r="H238" s="246">
        <v>31</v>
      </c>
      <c r="I238" s="136"/>
      <c r="J238" s="89"/>
      <c r="K238" s="89"/>
      <c r="L238" s="16">
        <v>76</v>
      </c>
      <c r="M238" s="89"/>
      <c r="N238" s="123">
        <v>21154</v>
      </c>
      <c r="O238" s="196">
        <v>1957</v>
      </c>
      <c r="P238" s="38">
        <f t="shared" si="29"/>
        <v>106.78136391382192</v>
      </c>
      <c r="Q238" s="326">
        <v>2.0145833333333335E-2</v>
      </c>
      <c r="R238" s="254">
        <f t="shared" si="30"/>
        <v>84.299388460515814</v>
      </c>
      <c r="S238" s="387">
        <f t="shared" si="31"/>
        <v>191.08075237433775</v>
      </c>
      <c r="T238" s="381" t="str">
        <f t="shared" si="34"/>
        <v>+</v>
      </c>
      <c r="U238" s="255">
        <f t="shared" si="35"/>
        <v>6.7708333333333509E-4</v>
      </c>
      <c r="V238" s="111">
        <f t="shared" si="32"/>
        <v>24088</v>
      </c>
      <c r="W238" s="304" t="str">
        <f t="shared" si="33"/>
        <v>D</v>
      </c>
      <c r="X238" s="331">
        <v>1.946875E-2</v>
      </c>
      <c r="Y238" s="66"/>
    </row>
    <row r="239" spans="1:25" ht="15" customHeight="1" x14ac:dyDescent="0.2">
      <c r="A239" s="1"/>
      <c r="B239" s="325"/>
      <c r="C239" s="325"/>
      <c r="D239" s="231">
        <v>117</v>
      </c>
      <c r="E239" s="204">
        <v>236</v>
      </c>
      <c r="F239" s="202">
        <v>308</v>
      </c>
      <c r="G239" s="130" t="s">
        <v>351</v>
      </c>
      <c r="H239" s="246">
        <v>21</v>
      </c>
      <c r="I239" s="132"/>
      <c r="J239" s="91">
        <v>44</v>
      </c>
      <c r="K239" s="174"/>
      <c r="L239" s="174"/>
      <c r="M239" s="174"/>
      <c r="N239" s="123">
        <v>27820</v>
      </c>
      <c r="O239" s="252">
        <v>1976</v>
      </c>
      <c r="P239" s="38">
        <f t="shared" si="29"/>
        <v>77.231190721795301</v>
      </c>
      <c r="Q239" s="326">
        <v>1.502199074074074E-2</v>
      </c>
      <c r="R239" s="254">
        <f t="shared" si="30"/>
        <v>113.72640255251264</v>
      </c>
      <c r="S239" s="387">
        <f t="shared" si="31"/>
        <v>190.95759327430795</v>
      </c>
      <c r="T239" s="381" t="str">
        <f t="shared" si="34"/>
        <v>+</v>
      </c>
      <c r="U239" s="255">
        <f t="shared" si="35"/>
        <v>4.837962962962964E-4</v>
      </c>
      <c r="V239" s="111">
        <f t="shared" si="32"/>
        <v>17422</v>
      </c>
      <c r="W239" s="304" t="str">
        <f t="shared" si="33"/>
        <v>B</v>
      </c>
      <c r="X239" s="331">
        <v>1.4538194444444444E-2</v>
      </c>
      <c r="Y239" s="66"/>
    </row>
    <row r="240" spans="1:25" ht="15" customHeight="1" x14ac:dyDescent="0.2">
      <c r="A240" s="1"/>
      <c r="B240" s="325">
        <v>257</v>
      </c>
      <c r="C240" s="325">
        <v>188</v>
      </c>
      <c r="D240" s="231">
        <v>276</v>
      </c>
      <c r="E240" s="204">
        <v>237</v>
      </c>
      <c r="F240" s="202">
        <v>212</v>
      </c>
      <c r="G240" s="131" t="s">
        <v>199</v>
      </c>
      <c r="H240" s="246">
        <v>28</v>
      </c>
      <c r="I240" s="132"/>
      <c r="J240" s="91"/>
      <c r="K240" s="91"/>
      <c r="L240" s="91"/>
      <c r="M240" s="16">
        <v>62</v>
      </c>
      <c r="N240" s="123">
        <v>17126</v>
      </c>
      <c r="O240" s="192">
        <v>1946</v>
      </c>
      <c r="P240" s="38">
        <f t="shared" si="29"/>
        <v>124.63736415646866</v>
      </c>
      <c r="Q240" s="326">
        <v>2.328125E-2</v>
      </c>
      <c r="R240" s="254">
        <f t="shared" si="30"/>
        <v>66.292209518745011</v>
      </c>
      <c r="S240" s="387">
        <f t="shared" si="31"/>
        <v>190.92957367521367</v>
      </c>
      <c r="T240" s="381" t="str">
        <f t="shared" si="34"/>
        <v>+</v>
      </c>
      <c r="U240" s="255">
        <f t="shared" si="35"/>
        <v>1.8564814814814833E-3</v>
      </c>
      <c r="V240" s="111">
        <f t="shared" si="32"/>
        <v>28116</v>
      </c>
      <c r="W240" s="304" t="str">
        <f t="shared" si="33"/>
        <v>E</v>
      </c>
      <c r="X240" s="331">
        <v>2.1424768518518517E-2</v>
      </c>
      <c r="Y240" s="66"/>
    </row>
    <row r="241" spans="1:25" ht="15" customHeight="1" x14ac:dyDescent="0.2">
      <c r="A241" s="1"/>
      <c r="B241" s="325">
        <v>31</v>
      </c>
      <c r="C241" s="325">
        <v>160</v>
      </c>
      <c r="D241" s="231">
        <v>110</v>
      </c>
      <c r="E241" s="204">
        <v>238</v>
      </c>
      <c r="F241" s="202">
        <v>261</v>
      </c>
      <c r="G241" s="130" t="s">
        <v>270</v>
      </c>
      <c r="H241" s="246">
        <v>25</v>
      </c>
      <c r="I241" s="176"/>
      <c r="J241" s="17">
        <v>41</v>
      </c>
      <c r="K241" s="18"/>
      <c r="L241" s="18"/>
      <c r="M241" s="18"/>
      <c r="N241" s="123">
        <v>28271</v>
      </c>
      <c r="O241" s="192">
        <v>1977</v>
      </c>
      <c r="P241" s="38">
        <f t="shared" si="29"/>
        <v>75.231921578440378</v>
      </c>
      <c r="Q241" s="326">
        <v>1.4699074074074074E-2</v>
      </c>
      <c r="R241" s="254">
        <f t="shared" si="30"/>
        <v>115.58096250997075</v>
      </c>
      <c r="S241" s="387">
        <f t="shared" si="31"/>
        <v>190.81288408841112</v>
      </c>
      <c r="T241" s="381" t="str">
        <f t="shared" si="34"/>
        <v>+</v>
      </c>
      <c r="U241" s="255">
        <f t="shared" si="35"/>
        <v>2.4780092592592597E-3</v>
      </c>
      <c r="V241" s="111">
        <f t="shared" si="32"/>
        <v>16971</v>
      </c>
      <c r="W241" s="304" t="str">
        <f t="shared" si="33"/>
        <v>B</v>
      </c>
      <c r="X241" s="331">
        <v>1.2221064814814815E-2</v>
      </c>
      <c r="Y241" s="66"/>
    </row>
    <row r="242" spans="1:25" ht="15" customHeight="1" x14ac:dyDescent="0.2">
      <c r="A242" s="1"/>
      <c r="B242" s="325">
        <v>81</v>
      </c>
      <c r="C242" s="325">
        <v>221</v>
      </c>
      <c r="D242" s="231">
        <v>112</v>
      </c>
      <c r="E242" s="204">
        <v>239</v>
      </c>
      <c r="F242" s="202">
        <v>296</v>
      </c>
      <c r="G242" s="130" t="s">
        <v>312</v>
      </c>
      <c r="H242" s="246">
        <v>22</v>
      </c>
      <c r="I242" s="132"/>
      <c r="J242" s="91">
        <v>42</v>
      </c>
      <c r="K242" s="174"/>
      <c r="L242" s="174"/>
      <c r="M242" s="174"/>
      <c r="N242" s="123">
        <v>28353</v>
      </c>
      <c r="O242" s="252">
        <v>1977</v>
      </c>
      <c r="P242" s="38">
        <f t="shared" si="29"/>
        <v>74.868418097830386</v>
      </c>
      <c r="Q242" s="326">
        <v>1.4721064814814817E-2</v>
      </c>
      <c r="R242" s="254">
        <f t="shared" si="30"/>
        <v>115.45466631215102</v>
      </c>
      <c r="S242" s="387">
        <f t="shared" si="31"/>
        <v>190.32308440998139</v>
      </c>
      <c r="T242" s="381" t="str">
        <f t="shared" si="34"/>
        <v>+</v>
      </c>
      <c r="U242" s="255">
        <f t="shared" si="35"/>
        <v>8.7384259259259273E-4</v>
      </c>
      <c r="V242" s="111">
        <f t="shared" si="32"/>
        <v>16889</v>
      </c>
      <c r="W242" s="304" t="str">
        <f t="shared" si="33"/>
        <v>B</v>
      </c>
      <c r="X242" s="331">
        <v>1.3847222222222224E-2</v>
      </c>
      <c r="Y242" s="66"/>
    </row>
    <row r="243" spans="1:25" ht="15" customHeight="1" x14ac:dyDescent="0.2">
      <c r="A243" s="1"/>
      <c r="B243" s="325">
        <v>254</v>
      </c>
      <c r="C243" s="325">
        <v>189</v>
      </c>
      <c r="D243" s="231">
        <v>277</v>
      </c>
      <c r="E243" s="204">
        <v>240</v>
      </c>
      <c r="F243" s="202">
        <v>116</v>
      </c>
      <c r="G243" s="107" t="s">
        <v>129</v>
      </c>
      <c r="H243" s="246">
        <v>38</v>
      </c>
      <c r="I243" s="109"/>
      <c r="J243" s="16"/>
      <c r="K243" s="16"/>
      <c r="L243" s="16"/>
      <c r="M243" s="16">
        <v>63</v>
      </c>
      <c r="N243" s="123">
        <v>17238</v>
      </c>
      <c r="O243" s="194">
        <v>1947</v>
      </c>
      <c r="P243" s="38">
        <f t="shared" si="29"/>
        <v>124.14087159758674</v>
      </c>
      <c r="Q243" s="326">
        <v>2.3351851851851849E-2</v>
      </c>
      <c r="R243" s="254">
        <f t="shared" si="30"/>
        <v>65.886732252060654</v>
      </c>
      <c r="S243" s="387">
        <f t="shared" si="31"/>
        <v>190.02760384964739</v>
      </c>
      <c r="T243" s="381" t="str">
        <f t="shared" si="34"/>
        <v>+</v>
      </c>
      <c r="U243" s="255">
        <f t="shared" si="35"/>
        <v>2.0023148148148109E-3</v>
      </c>
      <c r="V243" s="111">
        <f t="shared" si="32"/>
        <v>28004</v>
      </c>
      <c r="W243" s="304" t="str">
        <f t="shared" si="33"/>
        <v>E</v>
      </c>
      <c r="X243" s="331">
        <v>2.1349537037037038E-2</v>
      </c>
      <c r="Y243" s="66"/>
    </row>
    <row r="244" spans="1:25" ht="15" customHeight="1" x14ac:dyDescent="0.2">
      <c r="A244" s="1"/>
      <c r="B244" s="325"/>
      <c r="C244" s="325"/>
      <c r="D244" s="231">
        <v>261</v>
      </c>
      <c r="E244" s="204">
        <v>241</v>
      </c>
      <c r="F244" s="202">
        <v>126</v>
      </c>
      <c r="G244" s="310" t="s">
        <v>103</v>
      </c>
      <c r="H244" s="246">
        <v>37</v>
      </c>
      <c r="I244" s="312"/>
      <c r="J244" s="306"/>
      <c r="K244" s="306"/>
      <c r="L244" s="306"/>
      <c r="M244" s="16">
        <v>52</v>
      </c>
      <c r="N244" s="123">
        <v>18891</v>
      </c>
      <c r="O244" s="320">
        <v>1951</v>
      </c>
      <c r="P244" s="38">
        <f t="shared" si="29"/>
        <v>116.81317338480244</v>
      </c>
      <c r="Q244" s="326">
        <v>2.2084490740740741E-2</v>
      </c>
      <c r="R244" s="254">
        <f t="shared" si="30"/>
        <v>73.165381547460797</v>
      </c>
      <c r="S244" s="387">
        <f t="shared" si="31"/>
        <v>189.97855493226325</v>
      </c>
      <c r="T244" s="381"/>
      <c r="U244" s="255"/>
      <c r="V244" s="111">
        <f t="shared" si="32"/>
        <v>26351</v>
      </c>
      <c r="W244" s="304" t="str">
        <f t="shared" si="33"/>
        <v>E</v>
      </c>
      <c r="X244" s="331"/>
      <c r="Y244" s="66"/>
    </row>
    <row r="245" spans="1:25" ht="15" customHeight="1" x14ac:dyDescent="0.2">
      <c r="A245" s="1"/>
      <c r="B245" s="325">
        <v>182</v>
      </c>
      <c r="C245" s="325">
        <v>210</v>
      </c>
      <c r="D245" s="231">
        <v>219</v>
      </c>
      <c r="E245" s="204">
        <v>242</v>
      </c>
      <c r="F245" s="202">
        <v>287</v>
      </c>
      <c r="G245" s="130" t="s">
        <v>303</v>
      </c>
      <c r="H245" s="246">
        <v>22</v>
      </c>
      <c r="I245" s="132"/>
      <c r="J245" s="174"/>
      <c r="K245" s="151"/>
      <c r="L245" s="16">
        <v>70</v>
      </c>
      <c r="M245" s="174"/>
      <c r="N245" s="123">
        <v>23192</v>
      </c>
      <c r="O245" s="252">
        <v>1963</v>
      </c>
      <c r="P245" s="38">
        <f t="shared" si="29"/>
        <v>97.746972529880992</v>
      </c>
      <c r="Q245" s="326">
        <v>1.8847222222222224E-2</v>
      </c>
      <c r="R245" s="254">
        <f t="shared" si="30"/>
        <v>91.757511300186124</v>
      </c>
      <c r="S245" s="387">
        <f t="shared" si="31"/>
        <v>189.5044838300671</v>
      </c>
      <c r="T245" s="381" t="str">
        <f>IF(X245&lt;Q245,"+","-")</f>
        <v>+</v>
      </c>
      <c r="U245" s="255">
        <f>IF(X245&gt;Q245,X245-Q245,Q245-X245)</f>
        <v>1.3912037037037035E-3</v>
      </c>
      <c r="V245" s="111">
        <f t="shared" si="32"/>
        <v>22050</v>
      </c>
      <c r="W245" s="304" t="str">
        <f t="shared" si="33"/>
        <v>D</v>
      </c>
      <c r="X245" s="331">
        <v>1.745601851851852E-2</v>
      </c>
      <c r="Y245" s="66"/>
    </row>
    <row r="246" spans="1:25" ht="15" customHeight="1" x14ac:dyDescent="0.2">
      <c r="A246" s="1"/>
      <c r="B246" s="325"/>
      <c r="C246" s="325"/>
      <c r="D246" s="231">
        <v>242</v>
      </c>
      <c r="E246" s="204">
        <v>243</v>
      </c>
      <c r="F246" s="202">
        <v>278</v>
      </c>
      <c r="G246" s="130" t="s">
        <v>292</v>
      </c>
      <c r="H246" s="246">
        <v>23</v>
      </c>
      <c r="I246" s="180"/>
      <c r="J246" s="174"/>
      <c r="K246" s="174"/>
      <c r="L246" s="16">
        <v>78</v>
      </c>
      <c r="M246" s="174"/>
      <c r="N246" s="123">
        <v>20959</v>
      </c>
      <c r="O246" s="91">
        <v>1957</v>
      </c>
      <c r="P246" s="38">
        <f t="shared" si="29"/>
        <v>107.64579292258958</v>
      </c>
      <c r="Q246" s="326">
        <v>2.0574074074074074E-2</v>
      </c>
      <c r="R246" s="254">
        <f t="shared" si="30"/>
        <v>81.839936187184264</v>
      </c>
      <c r="S246" s="387">
        <f t="shared" si="31"/>
        <v>189.48572910977384</v>
      </c>
      <c r="T246" s="381"/>
      <c r="U246" s="255"/>
      <c r="V246" s="111">
        <f t="shared" si="32"/>
        <v>24283</v>
      </c>
      <c r="W246" s="304" t="str">
        <f t="shared" si="33"/>
        <v>D</v>
      </c>
      <c r="X246" s="331"/>
      <c r="Y246" s="66"/>
    </row>
    <row r="247" spans="1:25" ht="15" customHeight="1" x14ac:dyDescent="0.2">
      <c r="A247" s="1"/>
      <c r="B247" s="325">
        <v>186</v>
      </c>
      <c r="C247" s="325">
        <v>255</v>
      </c>
      <c r="D247" s="231">
        <v>172</v>
      </c>
      <c r="E247" s="204">
        <v>244</v>
      </c>
      <c r="F247" s="202">
        <v>243</v>
      </c>
      <c r="G247" s="131" t="s">
        <v>194</v>
      </c>
      <c r="H247" s="246">
        <v>26</v>
      </c>
      <c r="I247" s="149"/>
      <c r="J247" s="90"/>
      <c r="K247" s="91">
        <v>56</v>
      </c>
      <c r="L247" s="90"/>
      <c r="M247" s="90"/>
      <c r="N247" s="123">
        <v>25338</v>
      </c>
      <c r="O247" s="68">
        <v>1969</v>
      </c>
      <c r="P247" s="38">
        <f t="shared" si="29"/>
        <v>88.233820464161056</v>
      </c>
      <c r="Q247" s="326">
        <v>1.7215277777777777E-2</v>
      </c>
      <c r="R247" s="254">
        <f t="shared" si="30"/>
        <v>101.13001861207127</v>
      </c>
      <c r="S247" s="387">
        <f t="shared" si="31"/>
        <v>189.36383907623232</v>
      </c>
      <c r="T247" s="381" t="str">
        <f>IF(X247&lt;Q247,"+","-")</f>
        <v>-</v>
      </c>
      <c r="U247" s="255">
        <f>IF(X247&gt;Q247,X247-Q247,Q247-X247)</f>
        <v>3.7500000000000033E-4</v>
      </c>
      <c r="V247" s="111">
        <f t="shared" si="32"/>
        <v>19904</v>
      </c>
      <c r="W247" s="304" t="str">
        <f t="shared" si="33"/>
        <v>C</v>
      </c>
      <c r="X247" s="331">
        <v>1.7590277777777778E-2</v>
      </c>
      <c r="Y247" s="66"/>
    </row>
    <row r="248" spans="1:25" ht="15" customHeight="1" x14ac:dyDescent="0.2">
      <c r="A248" s="1"/>
      <c r="B248" s="325"/>
      <c r="C248" s="325"/>
      <c r="D248" s="231">
        <v>63</v>
      </c>
      <c r="E248" s="204">
        <v>245</v>
      </c>
      <c r="F248" s="202">
        <v>317</v>
      </c>
      <c r="G248" s="130" t="s">
        <v>360</v>
      </c>
      <c r="H248" s="246">
        <v>21</v>
      </c>
      <c r="I248" s="132">
        <v>2</v>
      </c>
      <c r="J248" s="17"/>
      <c r="K248" s="174"/>
      <c r="L248" s="174"/>
      <c r="M248" s="174"/>
      <c r="N248" s="123">
        <v>30960</v>
      </c>
      <c r="O248" s="252">
        <v>1984</v>
      </c>
      <c r="P248" s="38">
        <f t="shared" si="29"/>
        <v>63.311667195998197</v>
      </c>
      <c r="Q248" s="326">
        <v>1.3018518518518518E-2</v>
      </c>
      <c r="R248" s="254">
        <f t="shared" si="30"/>
        <v>125.23265089072056</v>
      </c>
      <c r="S248" s="387">
        <f t="shared" si="31"/>
        <v>188.54431808671876</v>
      </c>
      <c r="T248" s="381" t="str">
        <f>IF(X248&lt;Q248,"+","-")</f>
        <v>-</v>
      </c>
      <c r="U248" s="255">
        <f>IF(X248&gt;Q248,X248-Q248,Q248-X248)</f>
        <v>3.680555555555555E-4</v>
      </c>
      <c r="V248" s="111">
        <f t="shared" si="32"/>
        <v>14282</v>
      </c>
      <c r="W248" s="304" t="str">
        <f t="shared" si="33"/>
        <v>A</v>
      </c>
      <c r="X248" s="331">
        <v>1.3386574074074073E-2</v>
      </c>
      <c r="Y248" s="66"/>
    </row>
    <row r="249" spans="1:25" ht="15" customHeight="1" x14ac:dyDescent="0.2">
      <c r="A249" s="1"/>
      <c r="B249" s="325">
        <v>133</v>
      </c>
      <c r="C249" s="325">
        <v>242</v>
      </c>
      <c r="D249" s="231">
        <v>152</v>
      </c>
      <c r="E249" s="204">
        <v>246</v>
      </c>
      <c r="F249" s="202">
        <v>219</v>
      </c>
      <c r="G249" s="131" t="s">
        <v>204</v>
      </c>
      <c r="H249" s="246">
        <v>28</v>
      </c>
      <c r="I249" s="132"/>
      <c r="J249" s="17"/>
      <c r="K249" s="91">
        <v>52</v>
      </c>
      <c r="L249" s="91"/>
      <c r="M249" s="91"/>
      <c r="N249" s="123">
        <v>26885</v>
      </c>
      <c r="O249" s="192">
        <v>1973</v>
      </c>
      <c r="P249" s="38">
        <f t="shared" si="29"/>
        <v>81.376016994604328</v>
      </c>
      <c r="Q249" s="326">
        <v>1.6238425925925924E-2</v>
      </c>
      <c r="R249" s="254">
        <f t="shared" si="30"/>
        <v>106.74022866258976</v>
      </c>
      <c r="S249" s="387">
        <f t="shared" si="31"/>
        <v>188.1162456571941</v>
      </c>
      <c r="T249" s="381" t="str">
        <f>IF(X249&lt;Q249,"+","-")</f>
        <v>+</v>
      </c>
      <c r="U249" s="255">
        <f>IF(X249&gt;Q249,X249-Q249,Q249-X249)</f>
        <v>4.4560185185184981E-4</v>
      </c>
      <c r="V249" s="111">
        <f t="shared" si="32"/>
        <v>18357</v>
      </c>
      <c r="W249" s="304" t="str">
        <f t="shared" si="33"/>
        <v>C</v>
      </c>
      <c r="X249" s="331">
        <v>1.5792824074074074E-2</v>
      </c>
      <c r="Y249" s="66"/>
    </row>
    <row r="250" spans="1:25" ht="15" customHeight="1" x14ac:dyDescent="0.2">
      <c r="A250" s="1"/>
      <c r="B250" s="325">
        <v>117</v>
      </c>
      <c r="C250" s="325">
        <v>257</v>
      </c>
      <c r="D250" s="231">
        <v>114</v>
      </c>
      <c r="E250" s="204">
        <v>247</v>
      </c>
      <c r="F250" s="202">
        <v>248</v>
      </c>
      <c r="G250" s="130" t="s">
        <v>257</v>
      </c>
      <c r="H250" s="246">
        <v>26</v>
      </c>
      <c r="I250" s="132"/>
      <c r="J250" s="17">
        <v>43</v>
      </c>
      <c r="K250" s="91"/>
      <c r="L250" s="91"/>
      <c r="M250" s="91"/>
      <c r="N250" s="123">
        <v>28646</v>
      </c>
      <c r="O250" s="192">
        <v>1978</v>
      </c>
      <c r="P250" s="38">
        <f t="shared" si="29"/>
        <v>73.56955810004105</v>
      </c>
      <c r="Q250" s="326">
        <v>1.4905092592592593E-2</v>
      </c>
      <c r="R250" s="254">
        <f t="shared" si="30"/>
        <v>114.39776655144908</v>
      </c>
      <c r="S250" s="387">
        <f t="shared" si="31"/>
        <v>187.96732465149012</v>
      </c>
      <c r="T250" s="381" t="str">
        <f>IF(X250&lt;Q250,"+","-")</f>
        <v>-</v>
      </c>
      <c r="U250" s="255">
        <f>IF(X250&gt;Q250,X250-Q250,Q250-X250)</f>
        <v>2.511574074074048E-4</v>
      </c>
      <c r="V250" s="111">
        <f t="shared" si="32"/>
        <v>16596</v>
      </c>
      <c r="W250" s="304" t="str">
        <f t="shared" si="33"/>
        <v>B</v>
      </c>
      <c r="X250" s="331">
        <v>1.5156249999999998E-2</v>
      </c>
      <c r="Y250" s="66"/>
    </row>
    <row r="251" spans="1:25" ht="15" customHeight="1" x14ac:dyDescent="0.2">
      <c r="A251" s="1"/>
      <c r="B251" s="325"/>
      <c r="C251" s="325"/>
      <c r="D251" s="231">
        <v>271</v>
      </c>
      <c r="E251" s="204">
        <v>248</v>
      </c>
      <c r="F251" s="202">
        <v>48</v>
      </c>
      <c r="G251" s="107" t="s">
        <v>52</v>
      </c>
      <c r="H251" s="246">
        <v>45</v>
      </c>
      <c r="I251" s="109"/>
      <c r="J251" s="16"/>
      <c r="K251" s="16"/>
      <c r="L251" s="16"/>
      <c r="M251" s="16">
        <v>59</v>
      </c>
      <c r="N251" s="123">
        <v>18236</v>
      </c>
      <c r="O251" s="182">
        <v>1949</v>
      </c>
      <c r="P251" s="38">
        <f t="shared" si="29"/>
        <v>119.71676826040662</v>
      </c>
      <c r="Q251" s="326">
        <v>2.2996527777777779E-2</v>
      </c>
      <c r="R251" s="254">
        <f t="shared" si="30"/>
        <v>67.927412922095186</v>
      </c>
      <c r="S251" s="387">
        <f t="shared" si="31"/>
        <v>187.64418118250182</v>
      </c>
      <c r="T251" s="381"/>
      <c r="U251" s="255"/>
      <c r="V251" s="111">
        <f t="shared" si="32"/>
        <v>27006</v>
      </c>
      <c r="W251" s="304" t="str">
        <f t="shared" si="33"/>
        <v>E</v>
      </c>
      <c r="X251" s="331"/>
      <c r="Y251" s="66"/>
    </row>
    <row r="252" spans="1:25" ht="15" customHeight="1" x14ac:dyDescent="0.2">
      <c r="A252" s="1"/>
      <c r="B252" s="325">
        <v>262</v>
      </c>
      <c r="C252" s="325">
        <v>260</v>
      </c>
      <c r="D252" s="231">
        <v>253</v>
      </c>
      <c r="E252" s="204">
        <v>249</v>
      </c>
      <c r="F252" s="202">
        <v>252</v>
      </c>
      <c r="G252" s="130" t="s">
        <v>275</v>
      </c>
      <c r="H252" s="246">
        <v>25</v>
      </c>
      <c r="I252" s="176"/>
      <c r="J252" s="18"/>
      <c r="K252" s="18"/>
      <c r="L252" s="16">
        <v>80</v>
      </c>
      <c r="M252" s="18"/>
      <c r="N252" s="123">
        <v>20347</v>
      </c>
      <c r="O252" s="192">
        <v>1955</v>
      </c>
      <c r="P252" s="38">
        <f t="shared" si="29"/>
        <v>110.35877011933731</v>
      </c>
      <c r="Q252" s="326">
        <v>2.1384259259259259E-2</v>
      </c>
      <c r="R252" s="254">
        <f t="shared" si="30"/>
        <v>77.186918372773206</v>
      </c>
      <c r="S252" s="387">
        <f t="shared" si="31"/>
        <v>187.54568849211051</v>
      </c>
      <c r="T252" s="381" t="str">
        <f t="shared" ref="T252:T258" si="36">IF(X252&lt;Q252,"+","-")</f>
        <v>-</v>
      </c>
      <c r="U252" s="255">
        <f t="shared" ref="U252:U258" si="37">IF(X252&gt;Q252,X252-Q252,Q252-X252)</f>
        <v>6.0069444444444536E-4</v>
      </c>
      <c r="V252" s="111">
        <f t="shared" si="32"/>
        <v>24895</v>
      </c>
      <c r="W252" s="304" t="str">
        <f t="shared" si="33"/>
        <v>D</v>
      </c>
      <c r="X252" s="331">
        <v>2.1984953703703704E-2</v>
      </c>
      <c r="Y252" s="66"/>
    </row>
    <row r="253" spans="1:25" ht="15" customHeight="1" x14ac:dyDescent="0.2">
      <c r="A253" s="1"/>
      <c r="B253" s="325">
        <v>250</v>
      </c>
      <c r="C253" s="325">
        <v>243</v>
      </c>
      <c r="D253" s="231">
        <v>254</v>
      </c>
      <c r="E253" s="204">
        <v>250</v>
      </c>
      <c r="F253" s="202">
        <v>42</v>
      </c>
      <c r="G253" s="107" t="s">
        <v>63</v>
      </c>
      <c r="H253" s="246">
        <v>46</v>
      </c>
      <c r="I253" s="109"/>
      <c r="J253" s="16"/>
      <c r="K253" s="16"/>
      <c r="L253" s="162">
        <v>81</v>
      </c>
      <c r="M253" s="16"/>
      <c r="N253" s="123">
        <v>20417</v>
      </c>
      <c r="O253" s="182">
        <v>1955</v>
      </c>
      <c r="P253" s="38">
        <f t="shared" si="29"/>
        <v>110.04846227003608</v>
      </c>
      <c r="Q253" s="326">
        <v>2.1403935185185186E-2</v>
      </c>
      <c r="R253" s="254">
        <f t="shared" si="30"/>
        <v>77.073916511566082</v>
      </c>
      <c r="S253" s="387">
        <f t="shared" si="31"/>
        <v>187.12237878160215</v>
      </c>
      <c r="T253" s="381" t="str">
        <f t="shared" si="36"/>
        <v>+</v>
      </c>
      <c r="U253" s="255">
        <f t="shared" si="37"/>
        <v>6.2962962962962929E-4</v>
      </c>
      <c r="V253" s="111">
        <f t="shared" si="32"/>
        <v>24825</v>
      </c>
      <c r="W253" s="304" t="str">
        <f t="shared" si="33"/>
        <v>D</v>
      </c>
      <c r="X253" s="331">
        <v>2.0774305555555556E-2</v>
      </c>
      <c r="Y253" s="66"/>
    </row>
    <row r="254" spans="1:25" ht="15" customHeight="1" x14ac:dyDescent="0.2">
      <c r="A254" s="1"/>
      <c r="B254" s="325">
        <v>238</v>
      </c>
      <c r="C254" s="325">
        <v>115</v>
      </c>
      <c r="D254" s="231">
        <v>286</v>
      </c>
      <c r="E254" s="204">
        <v>251</v>
      </c>
      <c r="F254" s="202">
        <v>7</v>
      </c>
      <c r="G254" s="107" t="s">
        <v>27</v>
      </c>
      <c r="H254" s="246">
        <v>54</v>
      </c>
      <c r="I254" s="109"/>
      <c r="J254" s="16"/>
      <c r="K254" s="16"/>
      <c r="L254" s="16"/>
      <c r="M254" s="16">
        <v>67</v>
      </c>
      <c r="N254" s="123">
        <v>16583</v>
      </c>
      <c r="O254" s="182">
        <v>1945</v>
      </c>
      <c r="P254" s="38">
        <f t="shared" si="29"/>
        <v>127.04446647319089</v>
      </c>
      <c r="Q254" s="326">
        <v>2.4432870370370369E-2</v>
      </c>
      <c r="R254" s="254">
        <f t="shared" si="30"/>
        <v>59.678277053975023</v>
      </c>
      <c r="S254" s="387">
        <f t="shared" si="31"/>
        <v>186.7227435271659</v>
      </c>
      <c r="T254" s="381" t="str">
        <f t="shared" si="36"/>
        <v>+</v>
      </c>
      <c r="U254" s="255">
        <f t="shared" si="37"/>
        <v>4.5752314814814822E-3</v>
      </c>
      <c r="V254" s="111">
        <f t="shared" si="32"/>
        <v>28659</v>
      </c>
      <c r="W254" s="304" t="str">
        <f t="shared" si="33"/>
        <v>E</v>
      </c>
      <c r="X254" s="331">
        <v>1.9857638888888886E-2</v>
      </c>
      <c r="Y254" s="66"/>
    </row>
    <row r="255" spans="1:25" ht="15" customHeight="1" x14ac:dyDescent="0.2">
      <c r="A255" s="1"/>
      <c r="B255" s="325"/>
      <c r="C255" s="325"/>
      <c r="D255" s="231">
        <v>126</v>
      </c>
      <c r="E255" s="204">
        <v>252</v>
      </c>
      <c r="F255" s="202">
        <v>309</v>
      </c>
      <c r="G255" s="130" t="s">
        <v>352</v>
      </c>
      <c r="H255" s="246">
        <v>21</v>
      </c>
      <c r="I255" s="132"/>
      <c r="J255" s="91">
        <v>46</v>
      </c>
      <c r="K255" s="174"/>
      <c r="L255" s="174"/>
      <c r="M255" s="174"/>
      <c r="N255" s="123">
        <v>28111</v>
      </c>
      <c r="O255" s="252">
        <v>1976</v>
      </c>
      <c r="P255" s="38">
        <f t="shared" si="29"/>
        <v>75.941196662557431</v>
      </c>
      <c r="Q255" s="326">
        <v>1.5553240740740742E-2</v>
      </c>
      <c r="R255" s="254">
        <f t="shared" si="30"/>
        <v>110.67535229992022</v>
      </c>
      <c r="S255" s="387">
        <f t="shared" si="31"/>
        <v>186.61654896247765</v>
      </c>
      <c r="T255" s="381" t="str">
        <f t="shared" si="36"/>
        <v>-</v>
      </c>
      <c r="U255" s="255">
        <f t="shared" si="37"/>
        <v>3.3564814814814395E-4</v>
      </c>
      <c r="V255" s="111">
        <f t="shared" si="32"/>
        <v>17131</v>
      </c>
      <c r="W255" s="304" t="str">
        <f t="shared" si="33"/>
        <v>B</v>
      </c>
      <c r="X255" s="331">
        <v>1.5888888888888886E-2</v>
      </c>
      <c r="Y255" s="66"/>
    </row>
    <row r="256" spans="1:25" ht="15" customHeight="1" x14ac:dyDescent="0.2">
      <c r="A256" s="1"/>
      <c r="B256" s="325">
        <v>252</v>
      </c>
      <c r="C256" s="325">
        <v>236</v>
      </c>
      <c r="D256" s="231">
        <v>260</v>
      </c>
      <c r="E256" s="204">
        <v>253</v>
      </c>
      <c r="F256" s="202">
        <v>239</v>
      </c>
      <c r="G256" s="130" t="s">
        <v>263</v>
      </c>
      <c r="H256" s="246">
        <v>26</v>
      </c>
      <c r="I256" s="149"/>
      <c r="J256" s="91"/>
      <c r="K256" s="91"/>
      <c r="L256" s="16">
        <v>84</v>
      </c>
      <c r="M256" s="91"/>
      <c r="N256" s="123">
        <v>19849</v>
      </c>
      <c r="O256" s="192">
        <v>1954</v>
      </c>
      <c r="P256" s="38">
        <f t="shared" si="29"/>
        <v>112.56638881865162</v>
      </c>
      <c r="Q256" s="326">
        <v>2.1935185185185183E-2</v>
      </c>
      <c r="R256" s="254">
        <f t="shared" si="30"/>
        <v>74.022866258973693</v>
      </c>
      <c r="S256" s="387">
        <f t="shared" si="31"/>
        <v>186.5892550776253</v>
      </c>
      <c r="T256" s="381" t="str">
        <f t="shared" si="36"/>
        <v>+</v>
      </c>
      <c r="U256" s="255">
        <f t="shared" si="37"/>
        <v>1.0439814814814791E-3</v>
      </c>
      <c r="V256" s="111">
        <f t="shared" si="32"/>
        <v>25393</v>
      </c>
      <c r="W256" s="304" t="str">
        <f t="shared" si="33"/>
        <v>D</v>
      </c>
      <c r="X256" s="331">
        <v>2.0891203703703703E-2</v>
      </c>
      <c r="Y256" s="66"/>
    </row>
    <row r="257" spans="1:25" ht="15" customHeight="1" x14ac:dyDescent="0.2">
      <c r="A257" s="1"/>
      <c r="B257" s="325">
        <v>146</v>
      </c>
      <c r="C257" s="325">
        <v>262</v>
      </c>
      <c r="D257" s="231">
        <v>131</v>
      </c>
      <c r="E257" s="204">
        <v>254</v>
      </c>
      <c r="F257" s="202">
        <v>269</v>
      </c>
      <c r="G257" s="130" t="s">
        <v>290</v>
      </c>
      <c r="H257" s="246">
        <v>24</v>
      </c>
      <c r="I257" s="180"/>
      <c r="J257" s="91">
        <v>48</v>
      </c>
      <c r="K257" s="174"/>
      <c r="L257" s="174"/>
      <c r="M257" s="174"/>
      <c r="N257" s="123">
        <v>28112</v>
      </c>
      <c r="O257" s="252">
        <v>1976</v>
      </c>
      <c r="P257" s="38">
        <f t="shared" si="29"/>
        <v>75.936763693281691</v>
      </c>
      <c r="Q257" s="326">
        <v>1.5635416666666669E-2</v>
      </c>
      <c r="R257" s="254">
        <f t="shared" si="30"/>
        <v>110.20340335017282</v>
      </c>
      <c r="S257" s="387">
        <f t="shared" si="31"/>
        <v>186.14016704345451</v>
      </c>
      <c r="T257" s="381" t="str">
        <f t="shared" si="36"/>
        <v>-</v>
      </c>
      <c r="U257" s="255">
        <f t="shared" si="37"/>
        <v>5.4166666666666599E-4</v>
      </c>
      <c r="V257" s="111">
        <f t="shared" si="32"/>
        <v>17130</v>
      </c>
      <c r="W257" s="304" t="str">
        <f t="shared" si="33"/>
        <v>B</v>
      </c>
      <c r="X257" s="331">
        <v>1.6177083333333335E-2</v>
      </c>
      <c r="Y257" s="66"/>
    </row>
    <row r="258" spans="1:25" ht="15" customHeight="1" x14ac:dyDescent="0.2">
      <c r="A258" s="1"/>
      <c r="B258" s="325">
        <v>268</v>
      </c>
      <c r="C258" s="325">
        <v>259</v>
      </c>
      <c r="D258" s="231">
        <v>265</v>
      </c>
      <c r="E258" s="204">
        <v>255</v>
      </c>
      <c r="F258" s="202">
        <v>28</v>
      </c>
      <c r="G258" s="107" t="s">
        <v>46</v>
      </c>
      <c r="H258" s="246">
        <v>48</v>
      </c>
      <c r="I258" s="109"/>
      <c r="J258" s="16"/>
      <c r="K258" s="16"/>
      <c r="L258" s="16"/>
      <c r="M258" s="16">
        <v>54</v>
      </c>
      <c r="N258" s="123">
        <v>19078</v>
      </c>
      <c r="O258" s="182">
        <v>1952</v>
      </c>
      <c r="P258" s="38">
        <f t="shared" si="29"/>
        <v>115.98420813024065</v>
      </c>
      <c r="Q258" s="326">
        <v>2.2630787037037036E-2</v>
      </c>
      <c r="R258" s="254">
        <f t="shared" si="30"/>
        <v>70.027918106886489</v>
      </c>
      <c r="S258" s="387">
        <f t="shared" si="31"/>
        <v>186.01212623712712</v>
      </c>
      <c r="T258" s="381" t="str">
        <f t="shared" si="36"/>
        <v>-</v>
      </c>
      <c r="U258" s="255">
        <f t="shared" si="37"/>
        <v>1.0879629629629434E-4</v>
      </c>
      <c r="V258" s="111">
        <f t="shared" si="32"/>
        <v>26164</v>
      </c>
      <c r="W258" s="304" t="str">
        <f t="shared" si="33"/>
        <v>E</v>
      </c>
      <c r="X258" s="331">
        <v>2.273958333333333E-2</v>
      </c>
      <c r="Y258" s="66"/>
    </row>
    <row r="259" spans="1:25" ht="15" customHeight="1" x14ac:dyDescent="0.2">
      <c r="A259" s="1"/>
      <c r="B259" s="325"/>
      <c r="C259" s="325"/>
      <c r="D259" s="231">
        <v>288</v>
      </c>
      <c r="E259" s="204">
        <v>256</v>
      </c>
      <c r="F259" s="202">
        <v>9</v>
      </c>
      <c r="G259" s="107" t="s">
        <v>220</v>
      </c>
      <c r="H259" s="246">
        <v>52</v>
      </c>
      <c r="I259" s="109"/>
      <c r="J259" s="16"/>
      <c r="K259" s="16"/>
      <c r="L259" s="16"/>
      <c r="M259" s="16">
        <v>68</v>
      </c>
      <c r="N259" s="123">
        <v>16161</v>
      </c>
      <c r="O259" s="182">
        <v>1944</v>
      </c>
      <c r="P259" s="38">
        <f t="shared" si="29"/>
        <v>128.91517950754962</v>
      </c>
      <c r="Q259" s="326">
        <v>2.5003472222222226E-2</v>
      </c>
      <c r="R259" s="254">
        <f t="shared" si="30"/>
        <v>56.401223078968343</v>
      </c>
      <c r="S259" s="387">
        <f t="shared" si="31"/>
        <v>185.31640258651797</v>
      </c>
      <c r="T259" s="381"/>
      <c r="U259" s="255"/>
      <c r="V259" s="111">
        <f t="shared" si="32"/>
        <v>29081</v>
      </c>
      <c r="W259" s="304" t="str">
        <f t="shared" si="33"/>
        <v>E</v>
      </c>
      <c r="X259" s="331"/>
      <c r="Y259" s="66"/>
    </row>
    <row r="260" spans="1:25" ht="15" customHeight="1" x14ac:dyDescent="0.2">
      <c r="A260" s="1"/>
      <c r="B260" s="325"/>
      <c r="C260" s="325"/>
      <c r="D260" s="231">
        <v>290</v>
      </c>
      <c r="E260" s="204">
        <v>257</v>
      </c>
      <c r="F260" s="202">
        <v>19</v>
      </c>
      <c r="G260" s="107" t="s">
        <v>33</v>
      </c>
      <c r="H260" s="246">
        <v>50</v>
      </c>
      <c r="I260" s="109"/>
      <c r="J260" s="16"/>
      <c r="K260" s="16"/>
      <c r="L260" s="16"/>
      <c r="M260" s="16">
        <v>70</v>
      </c>
      <c r="N260" s="123">
        <v>14938</v>
      </c>
      <c r="O260" s="182">
        <v>1940</v>
      </c>
      <c r="P260" s="38">
        <f t="shared" ref="P260:P307" si="38">V260/V$310*100</f>
        <v>134.33670093176931</v>
      </c>
      <c r="Q260" s="326">
        <v>2.5960648148148149E-2</v>
      </c>
      <c r="R260" s="254">
        <f t="shared" ref="R260:R323" si="39">200-Q260/Q$310*100</f>
        <v>50.90401488965702</v>
      </c>
      <c r="S260" s="387">
        <f t="shared" ref="S260:S323" si="40">P260+R260</f>
        <v>185.24071582142633</v>
      </c>
      <c r="T260" s="381"/>
      <c r="U260" s="255"/>
      <c r="V260" s="111">
        <f t="shared" ref="V260:V307" si="41">G$2-N260</f>
        <v>30304</v>
      </c>
      <c r="W260" s="304" t="str">
        <f t="shared" ref="W260:W307" si="42">IF(O260&lt;=1953,"E",IF(O260&lt;=1963,"D",IF(O260&lt;=1973,"C",IF(O260&lt;=1983,"B","A"))))</f>
        <v>E</v>
      </c>
      <c r="X260" s="331"/>
      <c r="Y260" s="66"/>
    </row>
    <row r="261" spans="1:25" ht="15" customHeight="1" x14ac:dyDescent="0.2">
      <c r="A261" s="1"/>
      <c r="B261" s="325"/>
      <c r="C261" s="325"/>
      <c r="D261" s="231">
        <v>100</v>
      </c>
      <c r="E261" s="204">
        <v>258</v>
      </c>
      <c r="F261" s="202">
        <v>313</v>
      </c>
      <c r="G261" s="130" t="s">
        <v>356</v>
      </c>
      <c r="H261" s="246">
        <v>21</v>
      </c>
      <c r="I261" s="132"/>
      <c r="J261" s="91">
        <v>38</v>
      </c>
      <c r="K261" s="174"/>
      <c r="L261" s="174"/>
      <c r="M261" s="174"/>
      <c r="N261" s="123">
        <v>29915</v>
      </c>
      <c r="O261" s="252">
        <v>1981</v>
      </c>
      <c r="P261" s="38">
        <f t="shared" si="38"/>
        <v>67.944120089137684</v>
      </c>
      <c r="Q261" s="326">
        <v>1.4474537037037037E-2</v>
      </c>
      <c r="R261" s="254">
        <f t="shared" si="39"/>
        <v>116.87051316139325</v>
      </c>
      <c r="S261" s="387">
        <f t="shared" si="40"/>
        <v>184.81463325053093</v>
      </c>
      <c r="T261" s="381" t="str">
        <f t="shared" ref="T261:T307" si="43">IF(X261&lt;Q261,"+","-")</f>
        <v>-</v>
      </c>
      <c r="U261" s="255">
        <f t="shared" ref="U261:U307" si="44">IF(X261&gt;Q261,X261-Q261,Q261-X261)</f>
        <v>5.289351851851861E-4</v>
      </c>
      <c r="V261" s="111">
        <f t="shared" si="41"/>
        <v>15327</v>
      </c>
      <c r="W261" s="304" t="str">
        <f t="shared" si="42"/>
        <v>B</v>
      </c>
      <c r="X261" s="331">
        <v>1.5003472222222224E-2</v>
      </c>
      <c r="Y261" s="66"/>
    </row>
    <row r="262" spans="1:25" ht="15" customHeight="1" x14ac:dyDescent="0.2">
      <c r="A262" s="1"/>
      <c r="B262" s="325"/>
      <c r="C262" s="325"/>
      <c r="D262" s="231">
        <v>225</v>
      </c>
      <c r="E262" s="204">
        <v>259</v>
      </c>
      <c r="F262" s="202">
        <v>257</v>
      </c>
      <c r="G262" s="131" t="s">
        <v>190</v>
      </c>
      <c r="H262" s="246">
        <v>25</v>
      </c>
      <c r="I262" s="135"/>
      <c r="J262" s="84"/>
      <c r="K262" s="151">
        <v>65</v>
      </c>
      <c r="L262" s="15"/>
      <c r="M262" s="14"/>
      <c r="N262" s="123">
        <v>23909</v>
      </c>
      <c r="O262" s="192">
        <v>1965</v>
      </c>
      <c r="P262" s="38">
        <f t="shared" si="38"/>
        <v>94.568533559181461</v>
      </c>
      <c r="Q262" s="326">
        <v>1.9129629629629632E-2</v>
      </c>
      <c r="R262" s="254">
        <f t="shared" si="39"/>
        <v>90.135602233448537</v>
      </c>
      <c r="S262" s="387">
        <f t="shared" si="40"/>
        <v>184.70413579262998</v>
      </c>
      <c r="T262" s="381" t="str">
        <f t="shared" si="43"/>
        <v>+</v>
      </c>
      <c r="U262" s="255">
        <f t="shared" si="44"/>
        <v>2.4849537037037045E-3</v>
      </c>
      <c r="V262" s="111">
        <f t="shared" si="41"/>
        <v>21333</v>
      </c>
      <c r="W262" s="304" t="str">
        <f t="shared" si="42"/>
        <v>C</v>
      </c>
      <c r="X262" s="331">
        <v>1.6644675925925927E-2</v>
      </c>
      <c r="Y262" s="66"/>
    </row>
    <row r="263" spans="1:25" ht="15" customHeight="1" x14ac:dyDescent="0.2">
      <c r="A263" s="1"/>
      <c r="B263" s="325">
        <v>270</v>
      </c>
      <c r="C263" s="325">
        <v>265</v>
      </c>
      <c r="D263" s="231">
        <v>268</v>
      </c>
      <c r="E263" s="204">
        <v>260</v>
      </c>
      <c r="F263" s="202">
        <v>40</v>
      </c>
      <c r="G263" s="107" t="s">
        <v>61</v>
      </c>
      <c r="H263" s="246">
        <v>46</v>
      </c>
      <c r="I263" s="109"/>
      <c r="J263" s="16"/>
      <c r="K263" s="16"/>
      <c r="L263" s="162"/>
      <c r="M263" s="16">
        <v>56</v>
      </c>
      <c r="N263" s="123">
        <v>19461</v>
      </c>
      <c r="O263" s="182">
        <v>1953</v>
      </c>
      <c r="P263" s="38">
        <f t="shared" si="38"/>
        <v>114.28638089763545</v>
      </c>
      <c r="Q263" s="326">
        <v>2.2760416666666668E-2</v>
      </c>
      <c r="R263" s="254">
        <f t="shared" si="39"/>
        <v>69.283435256580702</v>
      </c>
      <c r="S263" s="387">
        <f t="shared" si="40"/>
        <v>183.56981615421614</v>
      </c>
      <c r="T263" s="381" t="str">
        <f t="shared" si="43"/>
        <v>-</v>
      </c>
      <c r="U263" s="255">
        <f t="shared" si="44"/>
        <v>2.6851851851851863E-4</v>
      </c>
      <c r="V263" s="111">
        <f t="shared" si="41"/>
        <v>25781</v>
      </c>
      <c r="W263" s="304" t="str">
        <f t="shared" si="42"/>
        <v>E</v>
      </c>
      <c r="X263" s="331">
        <v>2.3028935185185187E-2</v>
      </c>
      <c r="Y263" s="66"/>
    </row>
    <row r="264" spans="1:25" ht="15" customHeight="1" x14ac:dyDescent="0.2">
      <c r="A264" s="1"/>
      <c r="B264" s="325">
        <v>214</v>
      </c>
      <c r="C264" s="325">
        <v>273</v>
      </c>
      <c r="D264" s="231">
        <v>182</v>
      </c>
      <c r="E264" s="204">
        <v>261</v>
      </c>
      <c r="F264" s="202">
        <v>268</v>
      </c>
      <c r="G264" s="130" t="s">
        <v>291</v>
      </c>
      <c r="H264" s="246">
        <v>24</v>
      </c>
      <c r="I264" s="180"/>
      <c r="J264" s="91"/>
      <c r="K264" s="91">
        <v>58</v>
      </c>
      <c r="L264" s="174"/>
      <c r="M264" s="174"/>
      <c r="N264" s="123">
        <v>26298</v>
      </c>
      <c r="O264" s="252">
        <v>1971</v>
      </c>
      <c r="P264" s="38">
        <f t="shared" si="38"/>
        <v>83.978169959458754</v>
      </c>
      <c r="Q264" s="326">
        <v>1.7562499999999998E-2</v>
      </c>
      <c r="R264" s="254">
        <f t="shared" si="39"/>
        <v>99.135868120180831</v>
      </c>
      <c r="S264" s="387">
        <f t="shared" si="40"/>
        <v>183.11403807963958</v>
      </c>
      <c r="T264" s="381" t="str">
        <f t="shared" si="43"/>
        <v>-</v>
      </c>
      <c r="U264" s="255">
        <f t="shared" si="44"/>
        <v>1.3831018518518541E-3</v>
      </c>
      <c r="V264" s="111">
        <f t="shared" si="41"/>
        <v>18944</v>
      </c>
      <c r="W264" s="304" t="str">
        <f t="shared" si="42"/>
        <v>C</v>
      </c>
      <c r="X264" s="331">
        <v>1.8945601851851852E-2</v>
      </c>
      <c r="Y264" s="66"/>
    </row>
    <row r="265" spans="1:25" ht="15" customHeight="1" x14ac:dyDescent="0.2">
      <c r="A265" s="1"/>
      <c r="B265" s="325">
        <v>185</v>
      </c>
      <c r="C265" s="325">
        <v>247</v>
      </c>
      <c r="D265" s="231">
        <v>216</v>
      </c>
      <c r="E265" s="204">
        <v>262</v>
      </c>
      <c r="F265" s="202">
        <v>131</v>
      </c>
      <c r="G265" s="107" t="s">
        <v>143</v>
      </c>
      <c r="H265" s="246">
        <v>37</v>
      </c>
      <c r="I265" s="109"/>
      <c r="J265" s="17"/>
      <c r="K265" s="151">
        <v>63</v>
      </c>
      <c r="L265" s="16"/>
      <c r="M265" s="16"/>
      <c r="N265" s="123">
        <v>24911</v>
      </c>
      <c r="O265" s="194">
        <v>1968</v>
      </c>
      <c r="P265" s="38">
        <f t="shared" si="38"/>
        <v>90.126698344898443</v>
      </c>
      <c r="Q265" s="326">
        <v>1.8640046296296297E-2</v>
      </c>
      <c r="R265" s="254">
        <f t="shared" si="39"/>
        <v>92.947354427014091</v>
      </c>
      <c r="S265" s="387">
        <f t="shared" si="40"/>
        <v>183.07405277191253</v>
      </c>
      <c r="T265" s="381" t="str">
        <f t="shared" si="43"/>
        <v>+</v>
      </c>
      <c r="U265" s="255">
        <f t="shared" si="44"/>
        <v>1.0671296296296297E-3</v>
      </c>
      <c r="V265" s="111">
        <f t="shared" si="41"/>
        <v>20331</v>
      </c>
      <c r="W265" s="304" t="str">
        <f t="shared" si="42"/>
        <v>C</v>
      </c>
      <c r="X265" s="331">
        <v>1.7572916666666667E-2</v>
      </c>
      <c r="Y265" s="66"/>
    </row>
    <row r="266" spans="1:25" ht="15" customHeight="1" x14ac:dyDescent="0.2">
      <c r="A266" s="1"/>
      <c r="B266" s="325"/>
      <c r="C266" s="325"/>
      <c r="D266" s="231">
        <v>176</v>
      </c>
      <c r="E266" s="204">
        <v>263</v>
      </c>
      <c r="F266" s="202">
        <v>304</v>
      </c>
      <c r="G266" s="130" t="s">
        <v>348</v>
      </c>
      <c r="H266" s="246">
        <v>21</v>
      </c>
      <c r="I266" s="132"/>
      <c r="J266" s="17"/>
      <c r="K266" s="151">
        <v>57</v>
      </c>
      <c r="L266" s="174"/>
      <c r="M266" s="174"/>
      <c r="N266" s="123">
        <v>26821</v>
      </c>
      <c r="O266" s="252">
        <v>1973</v>
      </c>
      <c r="P266" s="38">
        <f t="shared" si="38"/>
        <v>81.65972702825114</v>
      </c>
      <c r="Q266" s="326">
        <v>1.7324074074074072E-2</v>
      </c>
      <c r="R266" s="254">
        <f t="shared" si="39"/>
        <v>100.50518479127894</v>
      </c>
      <c r="S266" s="387">
        <f t="shared" si="40"/>
        <v>182.16491181953006</v>
      </c>
      <c r="T266" s="381" t="str">
        <f t="shared" si="43"/>
        <v>+</v>
      </c>
      <c r="U266" s="255">
        <f t="shared" si="44"/>
        <v>7.3032407407407074E-4</v>
      </c>
      <c r="V266" s="111">
        <f t="shared" si="41"/>
        <v>18421</v>
      </c>
      <c r="W266" s="304" t="str">
        <f t="shared" si="42"/>
        <v>C</v>
      </c>
      <c r="X266" s="331">
        <v>1.6593750000000001E-2</v>
      </c>
      <c r="Y266" s="66"/>
    </row>
    <row r="267" spans="1:25" ht="15" customHeight="1" x14ac:dyDescent="0.2">
      <c r="A267" s="1"/>
      <c r="B267" s="325">
        <v>218</v>
      </c>
      <c r="C267" s="325">
        <v>268</v>
      </c>
      <c r="D267" s="231">
        <v>214</v>
      </c>
      <c r="E267" s="204">
        <v>264</v>
      </c>
      <c r="F267" s="202">
        <v>142</v>
      </c>
      <c r="G267" s="107" t="s">
        <v>145</v>
      </c>
      <c r="H267" s="246">
        <v>36</v>
      </c>
      <c r="I267" s="109"/>
      <c r="J267" s="17"/>
      <c r="K267" s="91">
        <v>62</v>
      </c>
      <c r="L267" s="12"/>
      <c r="M267" s="16"/>
      <c r="N267" s="123">
        <v>25153</v>
      </c>
      <c r="O267" s="193">
        <v>1968</v>
      </c>
      <c r="P267" s="38">
        <f t="shared" si="38"/>
        <v>89.053919780171398</v>
      </c>
      <c r="Q267" s="326">
        <v>1.862037037037037E-2</v>
      </c>
      <c r="R267" s="254">
        <f t="shared" si="39"/>
        <v>93.060356288221229</v>
      </c>
      <c r="S267" s="387">
        <f t="shared" si="40"/>
        <v>182.11427606839263</v>
      </c>
      <c r="T267" s="381" t="str">
        <f t="shared" si="43"/>
        <v>-</v>
      </c>
      <c r="U267" s="255">
        <f t="shared" si="44"/>
        <v>5.6828703703703728E-4</v>
      </c>
      <c r="V267" s="111">
        <f t="shared" si="41"/>
        <v>20089</v>
      </c>
      <c r="W267" s="304" t="str">
        <f t="shared" si="42"/>
        <v>C</v>
      </c>
      <c r="X267" s="331">
        <v>1.9188657407407408E-2</v>
      </c>
      <c r="Y267" s="66"/>
    </row>
    <row r="268" spans="1:25" ht="15" customHeight="1" x14ac:dyDescent="0.2">
      <c r="A268" s="1"/>
      <c r="B268" s="325">
        <v>288</v>
      </c>
      <c r="C268" s="325">
        <v>293</v>
      </c>
      <c r="D268" s="231">
        <v>258</v>
      </c>
      <c r="E268" s="204">
        <v>265</v>
      </c>
      <c r="F268" s="202">
        <v>106</v>
      </c>
      <c r="G268" s="107" t="s">
        <v>122</v>
      </c>
      <c r="H268" s="246">
        <v>39</v>
      </c>
      <c r="I268" s="311"/>
      <c r="J268" s="16"/>
      <c r="K268" s="16"/>
      <c r="L268" s="162">
        <v>83</v>
      </c>
      <c r="M268" s="16"/>
      <c r="N268" s="123">
        <v>21240</v>
      </c>
      <c r="O268" s="194">
        <v>1958</v>
      </c>
      <c r="P268" s="38">
        <f t="shared" si="38"/>
        <v>106.40012855610901</v>
      </c>
      <c r="Q268" s="326">
        <v>2.168865740740741E-2</v>
      </c>
      <c r="R268" s="254">
        <f t="shared" si="39"/>
        <v>75.438713108215907</v>
      </c>
      <c r="S268" s="387">
        <f t="shared" si="40"/>
        <v>181.83884166432492</v>
      </c>
      <c r="T268" s="381" t="str">
        <f t="shared" si="43"/>
        <v>-</v>
      </c>
      <c r="U268" s="255">
        <f t="shared" si="44"/>
        <v>5.3414351851851817E-3</v>
      </c>
      <c r="V268" s="111">
        <f t="shared" si="41"/>
        <v>24002</v>
      </c>
      <c r="W268" s="304" t="str">
        <f t="shared" si="42"/>
        <v>D</v>
      </c>
      <c r="X268" s="331">
        <v>2.7030092592592592E-2</v>
      </c>
      <c r="Y268" s="66"/>
    </row>
    <row r="269" spans="1:25" ht="15" customHeight="1" x14ac:dyDescent="0.2">
      <c r="A269" s="1"/>
      <c r="B269" s="325">
        <v>259</v>
      </c>
      <c r="C269" s="325">
        <v>253</v>
      </c>
      <c r="D269" s="231">
        <v>264</v>
      </c>
      <c r="E269" s="204">
        <v>266</v>
      </c>
      <c r="F269" s="202">
        <v>81</v>
      </c>
      <c r="G269" s="107" t="s">
        <v>96</v>
      </c>
      <c r="H269" s="246">
        <v>41</v>
      </c>
      <c r="I269" s="109"/>
      <c r="J269" s="16"/>
      <c r="K269" s="16"/>
      <c r="L269" s="16">
        <v>86</v>
      </c>
      <c r="M269" s="16"/>
      <c r="N269" s="123">
        <v>20108</v>
      </c>
      <c r="O269" s="194">
        <v>1955</v>
      </c>
      <c r="P269" s="38">
        <f t="shared" si="38"/>
        <v>111.41824977623713</v>
      </c>
      <c r="Q269" s="326">
        <v>2.257175925925926E-2</v>
      </c>
      <c r="R269" s="254">
        <f t="shared" si="39"/>
        <v>70.366923690507861</v>
      </c>
      <c r="S269" s="387">
        <f t="shared" si="40"/>
        <v>181.78517346674499</v>
      </c>
      <c r="T269" s="381" t="str">
        <f t="shared" si="43"/>
        <v>+</v>
      </c>
      <c r="U269" s="255">
        <f t="shared" si="44"/>
        <v>1.0729166666666699E-3</v>
      </c>
      <c r="V269" s="111">
        <f t="shared" si="41"/>
        <v>25134</v>
      </c>
      <c r="W269" s="304" t="str">
        <f t="shared" si="42"/>
        <v>D</v>
      </c>
      <c r="X269" s="331">
        <v>2.149884259259259E-2</v>
      </c>
      <c r="Y269" s="66"/>
    </row>
    <row r="270" spans="1:25" ht="15" customHeight="1" x14ac:dyDescent="0.2">
      <c r="A270" s="1"/>
      <c r="B270" s="325">
        <v>228</v>
      </c>
      <c r="C270" s="325">
        <v>280</v>
      </c>
      <c r="D270" s="231">
        <v>173</v>
      </c>
      <c r="E270" s="204">
        <v>267</v>
      </c>
      <c r="F270" s="202">
        <v>201</v>
      </c>
      <c r="G270" s="131" t="s">
        <v>186</v>
      </c>
      <c r="H270" s="246">
        <v>30</v>
      </c>
      <c r="I270" s="338"/>
      <c r="J270" s="91">
        <v>50</v>
      </c>
      <c r="K270" s="12"/>
      <c r="L270" s="71"/>
      <c r="M270" s="71"/>
      <c r="N270" s="123">
        <v>27396</v>
      </c>
      <c r="O270" s="201">
        <v>1975</v>
      </c>
      <c r="P270" s="38">
        <f t="shared" si="38"/>
        <v>79.110769694705496</v>
      </c>
      <c r="Q270" s="326">
        <v>1.7226851851851851E-2</v>
      </c>
      <c r="R270" s="254">
        <f t="shared" si="39"/>
        <v>101.06354692900825</v>
      </c>
      <c r="S270" s="387">
        <f t="shared" si="40"/>
        <v>180.17431662371376</v>
      </c>
      <c r="T270" s="381" t="str">
        <f t="shared" si="43"/>
        <v>-</v>
      </c>
      <c r="U270" s="255">
        <f t="shared" si="44"/>
        <v>2.3842592592592596E-3</v>
      </c>
      <c r="V270" s="111">
        <f t="shared" si="41"/>
        <v>17846</v>
      </c>
      <c r="W270" s="304" t="str">
        <f t="shared" si="42"/>
        <v>B</v>
      </c>
      <c r="X270" s="331">
        <v>1.961111111111111E-2</v>
      </c>
      <c r="Y270" s="66"/>
    </row>
    <row r="271" spans="1:25" ht="15" customHeight="1" x14ac:dyDescent="0.2">
      <c r="A271" s="1"/>
      <c r="B271" s="325">
        <v>226</v>
      </c>
      <c r="C271" s="325">
        <v>222</v>
      </c>
      <c r="D271" s="231">
        <v>262</v>
      </c>
      <c r="E271" s="204">
        <v>268</v>
      </c>
      <c r="F271" s="202">
        <v>37</v>
      </c>
      <c r="G271" s="107" t="s">
        <v>58</v>
      </c>
      <c r="H271" s="246">
        <v>47</v>
      </c>
      <c r="I271" s="109"/>
      <c r="J271" s="16"/>
      <c r="K271" s="16"/>
      <c r="L271" s="162">
        <v>85</v>
      </c>
      <c r="M271" s="16"/>
      <c r="N271" s="123">
        <v>20844</v>
      </c>
      <c r="O271" s="182">
        <v>1957</v>
      </c>
      <c r="P271" s="38">
        <f t="shared" si="38"/>
        <v>108.15558438929871</v>
      </c>
      <c r="Q271" s="326">
        <v>2.2399305555555558E-2</v>
      </c>
      <c r="R271" s="254">
        <f t="shared" si="39"/>
        <v>71.357351768146771</v>
      </c>
      <c r="S271" s="387">
        <f t="shared" si="40"/>
        <v>179.51293615744549</v>
      </c>
      <c r="T271" s="381" t="str">
        <f t="shared" si="43"/>
        <v>+</v>
      </c>
      <c r="U271" s="255">
        <f t="shared" si="44"/>
        <v>2.8553240740740761E-3</v>
      </c>
      <c r="V271" s="111">
        <f t="shared" si="41"/>
        <v>24398</v>
      </c>
      <c r="W271" s="304" t="str">
        <f t="shared" si="42"/>
        <v>D</v>
      </c>
      <c r="X271" s="331">
        <v>1.9543981481481482E-2</v>
      </c>
      <c r="Y271" s="66"/>
    </row>
    <row r="272" spans="1:25" ht="15" customHeight="1" x14ac:dyDescent="0.2">
      <c r="A272" s="1"/>
      <c r="B272" s="325">
        <v>173</v>
      </c>
      <c r="C272" s="325">
        <v>234</v>
      </c>
      <c r="D272" s="231">
        <v>228</v>
      </c>
      <c r="E272" s="204">
        <v>269</v>
      </c>
      <c r="F272" s="202">
        <v>258</v>
      </c>
      <c r="G272" s="130" t="s">
        <v>268</v>
      </c>
      <c r="H272" s="246">
        <v>25</v>
      </c>
      <c r="I272" s="176"/>
      <c r="J272" s="18"/>
      <c r="K272" s="91">
        <v>66</v>
      </c>
      <c r="L272" s="18"/>
      <c r="M272" s="18"/>
      <c r="N272" s="123">
        <v>24715</v>
      </c>
      <c r="O272" s="192">
        <v>1967</v>
      </c>
      <c r="P272" s="38">
        <f t="shared" si="38"/>
        <v>90.995560322941813</v>
      </c>
      <c r="Q272" s="326">
        <v>1.942361111111111E-2</v>
      </c>
      <c r="R272" s="254">
        <f t="shared" si="39"/>
        <v>88.447221483647979</v>
      </c>
      <c r="S272" s="387">
        <f t="shared" si="40"/>
        <v>179.44278180658978</v>
      </c>
      <c r="T272" s="381" t="str">
        <f t="shared" si="43"/>
        <v>+</v>
      </c>
      <c r="U272" s="255">
        <f t="shared" si="44"/>
        <v>2.2812499999999986E-3</v>
      </c>
      <c r="V272" s="111">
        <f t="shared" si="41"/>
        <v>20527</v>
      </c>
      <c r="W272" s="304" t="str">
        <f t="shared" si="42"/>
        <v>C</v>
      </c>
      <c r="X272" s="331">
        <v>1.7142361111111112E-2</v>
      </c>
      <c r="Y272" s="66"/>
    </row>
    <row r="273" spans="1:25" ht="15" customHeight="1" x14ac:dyDescent="0.2">
      <c r="A273" s="1"/>
      <c r="B273" s="325">
        <v>91</v>
      </c>
      <c r="C273" s="325">
        <v>252</v>
      </c>
      <c r="D273" s="231">
        <v>125</v>
      </c>
      <c r="E273" s="204">
        <v>270</v>
      </c>
      <c r="F273" s="202">
        <v>274</v>
      </c>
      <c r="G273" s="130" t="s">
        <v>287</v>
      </c>
      <c r="H273" s="246">
        <v>24</v>
      </c>
      <c r="I273" s="132"/>
      <c r="J273" s="17">
        <v>45</v>
      </c>
      <c r="K273" s="174"/>
      <c r="L273" s="174"/>
      <c r="M273" s="174"/>
      <c r="N273" s="123">
        <v>29768</v>
      </c>
      <c r="O273" s="252">
        <v>1981</v>
      </c>
      <c r="P273" s="38">
        <f t="shared" si="38"/>
        <v>68.595766572670229</v>
      </c>
      <c r="Q273" s="326">
        <v>1.5530092592592594E-2</v>
      </c>
      <c r="R273" s="254">
        <f t="shared" si="39"/>
        <v>110.80829566604626</v>
      </c>
      <c r="S273" s="387">
        <f t="shared" si="40"/>
        <v>179.40406223871651</v>
      </c>
      <c r="T273" s="381" t="str">
        <f t="shared" si="43"/>
        <v>+</v>
      </c>
      <c r="U273" s="255">
        <f t="shared" si="44"/>
        <v>1.3738425925925914E-3</v>
      </c>
      <c r="V273" s="111">
        <f t="shared" si="41"/>
        <v>15474</v>
      </c>
      <c r="W273" s="304" t="str">
        <f t="shared" si="42"/>
        <v>B</v>
      </c>
      <c r="X273" s="331">
        <v>1.4156250000000002E-2</v>
      </c>
      <c r="Y273" s="66"/>
    </row>
    <row r="274" spans="1:25" ht="15" customHeight="1" x14ac:dyDescent="0.2">
      <c r="A274" s="1"/>
      <c r="B274" s="325">
        <v>255</v>
      </c>
      <c r="C274" s="325">
        <v>258</v>
      </c>
      <c r="D274" s="231">
        <v>266</v>
      </c>
      <c r="E274" s="204">
        <v>271</v>
      </c>
      <c r="F274" s="202">
        <v>103</v>
      </c>
      <c r="G274" s="107" t="s">
        <v>119</v>
      </c>
      <c r="H274" s="246">
        <v>39</v>
      </c>
      <c r="I274" s="109"/>
      <c r="J274" s="16"/>
      <c r="K274" s="17"/>
      <c r="L274" s="162">
        <v>87</v>
      </c>
      <c r="M274" s="16"/>
      <c r="N274" s="123">
        <v>20584</v>
      </c>
      <c r="O274" s="194">
        <v>1956</v>
      </c>
      <c r="P274" s="38">
        <f t="shared" si="38"/>
        <v>109.30815640098892</v>
      </c>
      <c r="Q274" s="326">
        <v>2.2635416666666668E-2</v>
      </c>
      <c r="R274" s="254">
        <f t="shared" si="39"/>
        <v>70.001329433661255</v>
      </c>
      <c r="S274" s="387">
        <f t="shared" si="40"/>
        <v>179.30948583465016</v>
      </c>
      <c r="T274" s="381" t="str">
        <f t="shared" si="43"/>
        <v>+</v>
      </c>
      <c r="U274" s="255">
        <f t="shared" si="44"/>
        <v>1.2569444444444459E-3</v>
      </c>
      <c r="V274" s="111">
        <f t="shared" si="41"/>
        <v>24658</v>
      </c>
      <c r="W274" s="304" t="str">
        <f t="shared" si="42"/>
        <v>D</v>
      </c>
      <c r="X274" s="331">
        <v>2.1378472222222222E-2</v>
      </c>
      <c r="Y274" s="66"/>
    </row>
    <row r="275" spans="1:25" ht="15" customHeight="1" x14ac:dyDescent="0.2">
      <c r="A275" s="1"/>
      <c r="B275" s="325"/>
      <c r="C275" s="325"/>
      <c r="D275" s="231">
        <v>220</v>
      </c>
      <c r="E275" s="204">
        <v>272</v>
      </c>
      <c r="F275" s="202">
        <v>301</v>
      </c>
      <c r="G275" s="130" t="s">
        <v>345</v>
      </c>
      <c r="H275" s="246">
        <v>21</v>
      </c>
      <c r="I275" s="132"/>
      <c r="J275" s="17"/>
      <c r="K275" s="91">
        <v>64</v>
      </c>
      <c r="L275" s="174"/>
      <c r="M275" s="174"/>
      <c r="N275" s="123">
        <v>25670</v>
      </c>
      <c r="O275" s="252">
        <v>1970</v>
      </c>
      <c r="P275" s="38">
        <f t="shared" si="38"/>
        <v>86.762074664618169</v>
      </c>
      <c r="Q275" s="326">
        <v>1.8947916666666665E-2</v>
      </c>
      <c r="R275" s="254">
        <f t="shared" si="39"/>
        <v>91.179207657537916</v>
      </c>
      <c r="S275" s="387">
        <f t="shared" si="40"/>
        <v>177.9412823221561</v>
      </c>
      <c r="T275" s="381" t="str">
        <f t="shared" si="43"/>
        <v>+</v>
      </c>
      <c r="U275" s="255">
        <f t="shared" si="44"/>
        <v>4.4444444444444176E-4</v>
      </c>
      <c r="V275" s="111">
        <f t="shared" si="41"/>
        <v>19572</v>
      </c>
      <c r="W275" s="304" t="str">
        <f t="shared" si="42"/>
        <v>C</v>
      </c>
      <c r="X275" s="331">
        <v>1.8503472222222223E-2</v>
      </c>
      <c r="Y275" s="66"/>
    </row>
    <row r="276" spans="1:25" ht="15" customHeight="1" x14ac:dyDescent="0.2">
      <c r="A276" s="1"/>
      <c r="B276" s="325">
        <v>273</v>
      </c>
      <c r="C276" s="325">
        <v>269</v>
      </c>
      <c r="D276" s="231">
        <v>279</v>
      </c>
      <c r="E276" s="204">
        <v>273</v>
      </c>
      <c r="F276" s="202">
        <v>25</v>
      </c>
      <c r="G276" s="107" t="s">
        <v>44</v>
      </c>
      <c r="H276" s="246">
        <v>49</v>
      </c>
      <c r="I276" s="109"/>
      <c r="J276" s="16"/>
      <c r="K276" s="16"/>
      <c r="L276" s="16">
        <v>90</v>
      </c>
      <c r="M276" s="16"/>
      <c r="N276" s="123">
        <v>19976</v>
      </c>
      <c r="O276" s="182">
        <v>1954</v>
      </c>
      <c r="P276" s="38">
        <f t="shared" si="38"/>
        <v>112.0034017206337</v>
      </c>
      <c r="Q276" s="326">
        <v>2.3416666666666665E-2</v>
      </c>
      <c r="R276" s="254">
        <f t="shared" si="39"/>
        <v>65.514490826907746</v>
      </c>
      <c r="S276" s="387">
        <f t="shared" si="40"/>
        <v>177.51789254754146</v>
      </c>
      <c r="T276" s="381" t="str">
        <f t="shared" si="43"/>
        <v>+</v>
      </c>
      <c r="U276" s="255">
        <f t="shared" si="44"/>
        <v>7.4074074074073626E-5</v>
      </c>
      <c r="V276" s="111">
        <f t="shared" si="41"/>
        <v>25266</v>
      </c>
      <c r="W276" s="304" t="str">
        <f t="shared" si="42"/>
        <v>D</v>
      </c>
      <c r="X276" s="331">
        <v>2.3342592592592592E-2</v>
      </c>
      <c r="Y276" s="66"/>
    </row>
    <row r="277" spans="1:25" ht="15" customHeight="1" x14ac:dyDescent="0.2">
      <c r="A277" s="1"/>
      <c r="B277" s="325">
        <v>41</v>
      </c>
      <c r="C277" s="325">
        <v>31</v>
      </c>
      <c r="D277" s="231">
        <v>130</v>
      </c>
      <c r="E277" s="204">
        <v>274</v>
      </c>
      <c r="F277" s="202">
        <v>283</v>
      </c>
      <c r="G277" s="130" t="s">
        <v>298</v>
      </c>
      <c r="H277" s="246">
        <v>23</v>
      </c>
      <c r="I277" s="132"/>
      <c r="J277" s="17">
        <v>47</v>
      </c>
      <c r="K277" s="151"/>
      <c r="L277" s="16"/>
      <c r="M277" s="174"/>
      <c r="N277" s="123">
        <v>30132</v>
      </c>
      <c r="O277" s="68">
        <v>1982</v>
      </c>
      <c r="P277" s="38">
        <f t="shared" si="38"/>
        <v>66.982165756303942</v>
      </c>
      <c r="Q277" s="326">
        <v>1.5628472222222221E-2</v>
      </c>
      <c r="R277" s="254">
        <f t="shared" si="39"/>
        <v>110.24328636001066</v>
      </c>
      <c r="S277" s="387">
        <f t="shared" si="40"/>
        <v>177.22545211631461</v>
      </c>
      <c r="T277" s="381" t="str">
        <f t="shared" si="43"/>
        <v>+</v>
      </c>
      <c r="U277" s="255">
        <f t="shared" si="44"/>
        <v>2.9988425925925911E-3</v>
      </c>
      <c r="V277" s="111">
        <f t="shared" si="41"/>
        <v>15110</v>
      </c>
      <c r="W277" s="304" t="str">
        <f t="shared" si="42"/>
        <v>B</v>
      </c>
      <c r="X277" s="331">
        <v>1.262962962962963E-2</v>
      </c>
      <c r="Y277" s="66"/>
    </row>
    <row r="278" spans="1:25" ht="15" customHeight="1" x14ac:dyDescent="0.2">
      <c r="A278" s="1"/>
      <c r="B278" s="325">
        <v>165</v>
      </c>
      <c r="C278" s="325">
        <v>266</v>
      </c>
      <c r="D278" s="231">
        <v>180</v>
      </c>
      <c r="E278" s="204">
        <v>275</v>
      </c>
      <c r="F278" s="202">
        <v>204</v>
      </c>
      <c r="G278" s="131" t="s">
        <v>188</v>
      </c>
      <c r="H278" s="246">
        <v>30</v>
      </c>
      <c r="I278" s="134"/>
      <c r="J278" s="17">
        <v>51</v>
      </c>
      <c r="K278" s="71"/>
      <c r="L278" s="71"/>
      <c r="M278" s="71"/>
      <c r="N278" s="123">
        <v>27833</v>
      </c>
      <c r="O278" s="201">
        <v>1976</v>
      </c>
      <c r="P278" s="38">
        <f t="shared" si="38"/>
        <v>77.173562121210807</v>
      </c>
      <c r="Q278" s="326">
        <v>1.7493055555555557E-2</v>
      </c>
      <c r="R278" s="254">
        <f t="shared" si="39"/>
        <v>99.534698218558887</v>
      </c>
      <c r="S278" s="387">
        <f t="shared" si="40"/>
        <v>176.70826033976971</v>
      </c>
      <c r="T278" s="381" t="str">
        <f t="shared" si="43"/>
        <v>+</v>
      </c>
      <c r="U278" s="255">
        <f t="shared" si="44"/>
        <v>5.3009259259259589E-4</v>
      </c>
      <c r="V278" s="111">
        <f t="shared" si="41"/>
        <v>17409</v>
      </c>
      <c r="W278" s="304" t="str">
        <f t="shared" si="42"/>
        <v>B</v>
      </c>
      <c r="X278" s="331">
        <v>1.6962962962962961E-2</v>
      </c>
      <c r="Y278" s="66"/>
    </row>
    <row r="279" spans="1:25" ht="15" customHeight="1" x14ac:dyDescent="0.2">
      <c r="A279" s="1"/>
      <c r="B279" s="325">
        <v>246</v>
      </c>
      <c r="C279" s="325">
        <v>263</v>
      </c>
      <c r="D279" s="231">
        <v>257</v>
      </c>
      <c r="E279" s="204">
        <v>276</v>
      </c>
      <c r="F279" s="202">
        <v>86</v>
      </c>
      <c r="G279" s="107" t="s">
        <v>101</v>
      </c>
      <c r="H279" s="246">
        <v>41</v>
      </c>
      <c r="I279" s="109"/>
      <c r="J279" s="16"/>
      <c r="K279" s="150"/>
      <c r="L279" s="16">
        <v>82</v>
      </c>
      <c r="M279" s="16"/>
      <c r="N279" s="123">
        <v>22414</v>
      </c>
      <c r="O279" s="194">
        <v>1961</v>
      </c>
      <c r="P279" s="38">
        <f t="shared" si="38"/>
        <v>101.19582262640014</v>
      </c>
      <c r="Q279" s="326">
        <v>2.1679398148148149E-2</v>
      </c>
      <c r="R279" s="254">
        <f t="shared" si="39"/>
        <v>75.491890454666304</v>
      </c>
      <c r="S279" s="387">
        <f t="shared" si="40"/>
        <v>176.68771308106645</v>
      </c>
      <c r="T279" s="381" t="str">
        <f t="shared" si="43"/>
        <v>+</v>
      </c>
      <c r="U279" s="255">
        <f t="shared" si="44"/>
        <v>1.114583333333332E-3</v>
      </c>
      <c r="V279" s="111">
        <f t="shared" si="41"/>
        <v>22828</v>
      </c>
      <c r="W279" s="304" t="str">
        <f t="shared" si="42"/>
        <v>D</v>
      </c>
      <c r="X279" s="331">
        <v>2.0564814814814817E-2</v>
      </c>
      <c r="Y279" s="66"/>
    </row>
    <row r="280" spans="1:25" ht="15" customHeight="1" x14ac:dyDescent="0.2">
      <c r="A280" s="1"/>
      <c r="B280" s="325">
        <v>224</v>
      </c>
      <c r="C280" s="325">
        <v>261</v>
      </c>
      <c r="D280" s="231">
        <v>244</v>
      </c>
      <c r="E280" s="204">
        <v>277</v>
      </c>
      <c r="F280" s="202">
        <v>226</v>
      </c>
      <c r="G280" s="130" t="s">
        <v>241</v>
      </c>
      <c r="H280" s="246">
        <v>27</v>
      </c>
      <c r="I280" s="132"/>
      <c r="J280" s="91"/>
      <c r="K280" s="151">
        <v>67</v>
      </c>
      <c r="L280" s="91"/>
      <c r="M280" s="91"/>
      <c r="N280" s="123">
        <v>23778</v>
      </c>
      <c r="O280" s="192">
        <v>1965</v>
      </c>
      <c r="P280" s="38">
        <f t="shared" si="38"/>
        <v>95.149252534302292</v>
      </c>
      <c r="Q280" s="326">
        <v>2.0649305555555556E-2</v>
      </c>
      <c r="R280" s="254">
        <f t="shared" si="39"/>
        <v>81.407870247274673</v>
      </c>
      <c r="S280" s="387">
        <f t="shared" si="40"/>
        <v>176.55712278157696</v>
      </c>
      <c r="T280" s="381" t="str">
        <f t="shared" si="43"/>
        <v>+</v>
      </c>
      <c r="U280" s="255">
        <f t="shared" si="44"/>
        <v>1.2511574074074092E-3</v>
      </c>
      <c r="V280" s="111">
        <f t="shared" si="41"/>
        <v>21464</v>
      </c>
      <c r="W280" s="304" t="str">
        <f t="shared" si="42"/>
        <v>C</v>
      </c>
      <c r="X280" s="331">
        <v>1.9398148148148147E-2</v>
      </c>
      <c r="Y280" s="66"/>
    </row>
    <row r="281" spans="1:25" ht="15" customHeight="1" x14ac:dyDescent="0.2">
      <c r="A281" s="1"/>
      <c r="B281" s="325">
        <v>275</v>
      </c>
      <c r="C281" s="325">
        <v>277</v>
      </c>
      <c r="D281" s="231">
        <v>273</v>
      </c>
      <c r="E281" s="204">
        <v>278</v>
      </c>
      <c r="F281" s="202">
        <v>148</v>
      </c>
      <c r="G281" s="107" t="s">
        <v>154</v>
      </c>
      <c r="H281" s="246">
        <v>35</v>
      </c>
      <c r="I281" s="109"/>
      <c r="J281" s="16"/>
      <c r="K281" s="17"/>
      <c r="L281" s="16">
        <v>88</v>
      </c>
      <c r="M281" s="16"/>
      <c r="N281" s="123">
        <v>20977</v>
      </c>
      <c r="O281" s="182">
        <v>1957</v>
      </c>
      <c r="P281" s="38">
        <f t="shared" si="38"/>
        <v>107.5659994756264</v>
      </c>
      <c r="Q281" s="326">
        <v>2.3092592592592592E-2</v>
      </c>
      <c r="R281" s="254">
        <f t="shared" si="39"/>
        <v>67.375697952672169</v>
      </c>
      <c r="S281" s="387">
        <f t="shared" si="40"/>
        <v>174.94169742829857</v>
      </c>
      <c r="T281" s="381" t="str">
        <f t="shared" si="43"/>
        <v>-</v>
      </c>
      <c r="U281" s="255">
        <f t="shared" si="44"/>
        <v>7.5694444444444897E-4</v>
      </c>
      <c r="V281" s="111">
        <f t="shared" si="41"/>
        <v>24265</v>
      </c>
      <c r="W281" s="304" t="str">
        <f t="shared" si="42"/>
        <v>D</v>
      </c>
      <c r="X281" s="331">
        <v>2.3849537037037041E-2</v>
      </c>
      <c r="Y281" s="66"/>
    </row>
    <row r="282" spans="1:25" ht="15" customHeight="1" x14ac:dyDescent="0.2">
      <c r="A282" s="1"/>
      <c r="B282" s="325">
        <v>114</v>
      </c>
      <c r="C282" s="325">
        <v>248</v>
      </c>
      <c r="D282" s="231">
        <v>183</v>
      </c>
      <c r="E282" s="204">
        <v>279</v>
      </c>
      <c r="F282" s="202">
        <v>247</v>
      </c>
      <c r="G282" s="130" t="s">
        <v>260</v>
      </c>
      <c r="H282" s="246">
        <v>26</v>
      </c>
      <c r="I282" s="132"/>
      <c r="J282" s="91">
        <v>52</v>
      </c>
      <c r="K282" s="91"/>
      <c r="L282" s="91"/>
      <c r="M282" s="91"/>
      <c r="N282" s="123">
        <v>28195</v>
      </c>
      <c r="O282" s="192">
        <v>1977</v>
      </c>
      <c r="P282" s="38">
        <f t="shared" si="38"/>
        <v>75.568827243395972</v>
      </c>
      <c r="Q282" s="326">
        <v>1.757523148148148E-2</v>
      </c>
      <c r="R282" s="254">
        <f t="shared" si="39"/>
        <v>99.062749268811515</v>
      </c>
      <c r="S282" s="387">
        <f t="shared" si="40"/>
        <v>174.63157651220749</v>
      </c>
      <c r="T282" s="381" t="str">
        <f t="shared" si="43"/>
        <v>+</v>
      </c>
      <c r="U282" s="255">
        <f t="shared" si="44"/>
        <v>2.4780092592592597E-3</v>
      </c>
      <c r="V282" s="111">
        <f t="shared" si="41"/>
        <v>17047</v>
      </c>
      <c r="W282" s="304" t="str">
        <f t="shared" si="42"/>
        <v>B</v>
      </c>
      <c r="X282" s="331">
        <v>1.509722222222222E-2</v>
      </c>
      <c r="Y282" s="66"/>
    </row>
    <row r="283" spans="1:25" ht="15" customHeight="1" x14ac:dyDescent="0.2">
      <c r="A283" s="1"/>
      <c r="B283" s="325">
        <v>248</v>
      </c>
      <c r="C283" s="325">
        <v>250</v>
      </c>
      <c r="D283" s="231">
        <v>275</v>
      </c>
      <c r="E283" s="204">
        <v>280</v>
      </c>
      <c r="F283" s="202">
        <v>52</v>
      </c>
      <c r="G283" s="107" t="s">
        <v>67</v>
      </c>
      <c r="H283" s="246">
        <v>45</v>
      </c>
      <c r="I283" s="109"/>
      <c r="J283" s="16"/>
      <c r="K283" s="16"/>
      <c r="L283" s="162">
        <v>89</v>
      </c>
      <c r="M283" s="16"/>
      <c r="N283" s="123">
        <v>21000</v>
      </c>
      <c r="O283" s="182">
        <v>1957</v>
      </c>
      <c r="P283" s="38">
        <f t="shared" si="38"/>
        <v>107.46404118228459</v>
      </c>
      <c r="Q283" s="326">
        <v>2.3254629629629629E-2</v>
      </c>
      <c r="R283" s="254">
        <f t="shared" si="39"/>
        <v>66.445094389789972</v>
      </c>
      <c r="S283" s="387">
        <f t="shared" si="40"/>
        <v>173.90913557207455</v>
      </c>
      <c r="T283" s="381" t="str">
        <f t="shared" si="43"/>
        <v>+</v>
      </c>
      <c r="U283" s="255">
        <f t="shared" si="44"/>
        <v>2.6446759259259253E-3</v>
      </c>
      <c r="V283" s="111">
        <f t="shared" si="41"/>
        <v>24242</v>
      </c>
      <c r="W283" s="304" t="str">
        <f t="shared" si="42"/>
        <v>D</v>
      </c>
      <c r="X283" s="331">
        <v>2.0609953703703703E-2</v>
      </c>
      <c r="Y283" s="66"/>
    </row>
    <row r="284" spans="1:25" ht="15" customHeight="1" x14ac:dyDescent="0.2">
      <c r="A284" s="1"/>
      <c r="B284" s="325">
        <v>163</v>
      </c>
      <c r="C284" s="325">
        <v>275</v>
      </c>
      <c r="D284" s="231">
        <v>171</v>
      </c>
      <c r="E284" s="204">
        <v>281</v>
      </c>
      <c r="F284" s="202">
        <v>273</v>
      </c>
      <c r="G284" s="130" t="s">
        <v>271</v>
      </c>
      <c r="H284" s="246">
        <v>24</v>
      </c>
      <c r="I284" s="135"/>
      <c r="J284" s="17">
        <v>49</v>
      </c>
      <c r="K284" s="18"/>
      <c r="L284" s="18"/>
      <c r="M284" s="18"/>
      <c r="N284" s="123">
        <v>29668</v>
      </c>
      <c r="O284" s="192">
        <v>1981</v>
      </c>
      <c r="P284" s="38">
        <f t="shared" si="38"/>
        <v>69.039063500243387</v>
      </c>
      <c r="Q284" s="326">
        <v>1.7172453703703704E-2</v>
      </c>
      <c r="R284" s="254">
        <f t="shared" si="39"/>
        <v>101.37596383940442</v>
      </c>
      <c r="S284" s="387">
        <f t="shared" si="40"/>
        <v>170.41502733964779</v>
      </c>
      <c r="T284" s="381" t="str">
        <f t="shared" si="43"/>
        <v>+</v>
      </c>
      <c r="U284" s="255">
        <f t="shared" si="44"/>
        <v>3.5532407407407388E-4</v>
      </c>
      <c r="V284" s="111">
        <f t="shared" si="41"/>
        <v>15574</v>
      </c>
      <c r="W284" s="304" t="str">
        <f t="shared" si="42"/>
        <v>B</v>
      </c>
      <c r="X284" s="331">
        <v>1.681712962962963E-2</v>
      </c>
      <c r="Y284" s="66"/>
    </row>
    <row r="285" spans="1:25" ht="15" customHeight="1" x14ac:dyDescent="0.2">
      <c r="A285" s="1"/>
      <c r="B285" s="325">
        <v>272</v>
      </c>
      <c r="C285" s="325">
        <v>274</v>
      </c>
      <c r="D285" s="231">
        <v>281</v>
      </c>
      <c r="E285" s="204">
        <v>282</v>
      </c>
      <c r="F285" s="202">
        <v>69</v>
      </c>
      <c r="G285" s="107" t="s">
        <v>88</v>
      </c>
      <c r="H285" s="246">
        <v>42</v>
      </c>
      <c r="I285" s="114"/>
      <c r="J285" s="17"/>
      <c r="K285" s="17"/>
      <c r="L285" s="16">
        <v>92</v>
      </c>
      <c r="M285" s="17"/>
      <c r="N285" s="123">
        <v>21223</v>
      </c>
      <c r="O285" s="182">
        <v>1958</v>
      </c>
      <c r="P285" s="38">
        <f t="shared" si="38"/>
        <v>106.47548903379645</v>
      </c>
      <c r="Q285" s="326">
        <v>2.3706018518518515E-2</v>
      </c>
      <c r="R285" s="254">
        <f t="shared" si="39"/>
        <v>63.852698750332394</v>
      </c>
      <c r="S285" s="387">
        <f t="shared" si="40"/>
        <v>170.32818778412883</v>
      </c>
      <c r="T285" s="381" t="str">
        <f t="shared" si="43"/>
        <v>+</v>
      </c>
      <c r="U285" s="255">
        <f t="shared" si="44"/>
        <v>5.8333333333332807E-4</v>
      </c>
      <c r="V285" s="111">
        <f t="shared" si="41"/>
        <v>24019</v>
      </c>
      <c r="W285" s="304" t="str">
        <f t="shared" si="42"/>
        <v>D</v>
      </c>
      <c r="X285" s="331">
        <v>2.3122685185185187E-2</v>
      </c>
      <c r="Y285" s="66"/>
    </row>
    <row r="286" spans="1:25" ht="15" customHeight="1" x14ac:dyDescent="0.2">
      <c r="A286" s="1"/>
      <c r="B286" s="325">
        <v>261</v>
      </c>
      <c r="C286" s="325">
        <v>271</v>
      </c>
      <c r="D286" s="231">
        <v>280</v>
      </c>
      <c r="E286" s="204">
        <v>283</v>
      </c>
      <c r="F286" s="202">
        <v>85</v>
      </c>
      <c r="G286" s="107" t="s">
        <v>100</v>
      </c>
      <c r="H286" s="246">
        <v>41</v>
      </c>
      <c r="I286" s="109"/>
      <c r="J286" s="16"/>
      <c r="K286" s="150"/>
      <c r="L286" s="162">
        <v>91</v>
      </c>
      <c r="M286" s="16"/>
      <c r="N286" s="123">
        <v>22078</v>
      </c>
      <c r="O286" s="194">
        <v>1960</v>
      </c>
      <c r="P286" s="38">
        <f t="shared" si="38"/>
        <v>102.68530030304595</v>
      </c>
      <c r="Q286" s="326">
        <v>2.3483796296296298E-2</v>
      </c>
      <c r="R286" s="254">
        <f t="shared" si="39"/>
        <v>65.128955065142236</v>
      </c>
      <c r="S286" s="387">
        <f t="shared" si="40"/>
        <v>167.81425536818819</v>
      </c>
      <c r="T286" s="381" t="str">
        <f t="shared" si="43"/>
        <v>+</v>
      </c>
      <c r="U286" s="255">
        <f t="shared" si="44"/>
        <v>1.5312500000000014E-3</v>
      </c>
      <c r="V286" s="111">
        <f t="shared" si="41"/>
        <v>23164</v>
      </c>
      <c r="W286" s="304" t="str">
        <f t="shared" si="42"/>
        <v>D</v>
      </c>
      <c r="X286" s="331">
        <v>2.1952546296296296E-2</v>
      </c>
      <c r="Y286" s="66"/>
    </row>
    <row r="287" spans="1:25" ht="15" customHeight="1" x14ac:dyDescent="0.2">
      <c r="A287" s="1"/>
      <c r="B287" s="325">
        <v>241</v>
      </c>
      <c r="C287" s="325">
        <v>249</v>
      </c>
      <c r="D287" s="231">
        <v>285</v>
      </c>
      <c r="E287" s="204">
        <v>284</v>
      </c>
      <c r="F287" s="202">
        <v>62</v>
      </c>
      <c r="G287" s="107" t="s">
        <v>78</v>
      </c>
      <c r="H287" s="246">
        <v>43</v>
      </c>
      <c r="I287" s="97"/>
      <c r="J287" s="79"/>
      <c r="K287" s="150"/>
      <c r="L287" s="162">
        <v>93</v>
      </c>
      <c r="M287" s="79"/>
      <c r="N287" s="123">
        <v>21805</v>
      </c>
      <c r="O287" s="182">
        <v>1959</v>
      </c>
      <c r="P287" s="38">
        <f t="shared" si="38"/>
        <v>103.89550091532067</v>
      </c>
      <c r="Q287" s="326">
        <v>2.4015046296296295E-2</v>
      </c>
      <c r="R287" s="254">
        <f t="shared" si="39"/>
        <v>62.07790481254986</v>
      </c>
      <c r="S287" s="387">
        <f t="shared" si="40"/>
        <v>165.97340572787053</v>
      </c>
      <c r="T287" s="381" t="str">
        <f t="shared" si="43"/>
        <v>+</v>
      </c>
      <c r="U287" s="255">
        <f t="shared" si="44"/>
        <v>4.0509259259259231E-3</v>
      </c>
      <c r="V287" s="111">
        <f t="shared" si="41"/>
        <v>23437</v>
      </c>
      <c r="W287" s="304" t="str">
        <f t="shared" si="42"/>
        <v>D</v>
      </c>
      <c r="X287" s="331">
        <v>1.9964120370370372E-2</v>
      </c>
      <c r="Y287" s="66"/>
    </row>
    <row r="288" spans="1:25" ht="15" customHeight="1" x14ac:dyDescent="0.2">
      <c r="A288" s="1"/>
      <c r="B288" s="325"/>
      <c r="C288" s="325"/>
      <c r="D288" s="231">
        <v>188</v>
      </c>
      <c r="E288" s="204">
        <v>285</v>
      </c>
      <c r="F288" s="202">
        <v>284</v>
      </c>
      <c r="G288" s="130" t="s">
        <v>289</v>
      </c>
      <c r="H288" s="246">
        <v>23</v>
      </c>
      <c r="I288" s="132"/>
      <c r="J288" s="17">
        <v>53</v>
      </c>
      <c r="K288" s="174"/>
      <c r="L288" s="174"/>
      <c r="M288" s="174"/>
      <c r="N288" s="123">
        <v>30306</v>
      </c>
      <c r="O288" s="252">
        <v>1982</v>
      </c>
      <c r="P288" s="38">
        <f t="shared" si="38"/>
        <v>66.210829102326642</v>
      </c>
      <c r="Q288" s="326">
        <v>1.7656250000000002E-2</v>
      </c>
      <c r="R288" s="254">
        <f t="shared" si="39"/>
        <v>98.597447487370388</v>
      </c>
      <c r="S288" s="387">
        <f t="shared" si="40"/>
        <v>164.80827658969702</v>
      </c>
      <c r="T288" s="381" t="str">
        <f t="shared" si="43"/>
        <v>+</v>
      </c>
      <c r="U288" s="255">
        <f t="shared" si="44"/>
        <v>2.8576388888888922E-3</v>
      </c>
      <c r="V288" s="111">
        <f t="shared" si="41"/>
        <v>14936</v>
      </c>
      <c r="W288" s="304" t="str">
        <f t="shared" si="42"/>
        <v>B</v>
      </c>
      <c r="X288" s="331">
        <v>1.479861111111111E-2</v>
      </c>
      <c r="Y288" s="66"/>
    </row>
    <row r="289" spans="1:25" ht="15" customHeight="1" x14ac:dyDescent="0.2">
      <c r="A289" s="1"/>
      <c r="B289" s="325">
        <v>280</v>
      </c>
      <c r="C289" s="325">
        <v>282</v>
      </c>
      <c r="D289" s="231">
        <v>287</v>
      </c>
      <c r="E289" s="204">
        <v>286</v>
      </c>
      <c r="F289" s="202">
        <v>224</v>
      </c>
      <c r="G289" s="130" t="s">
        <v>233</v>
      </c>
      <c r="H289" s="246">
        <v>27</v>
      </c>
      <c r="I289" s="132"/>
      <c r="J289" s="91"/>
      <c r="K289" s="17"/>
      <c r="L289" s="16">
        <v>94</v>
      </c>
      <c r="M289" s="91"/>
      <c r="N289" s="123">
        <v>21390</v>
      </c>
      <c r="O289" s="192">
        <v>1958</v>
      </c>
      <c r="P289" s="38">
        <f t="shared" si="38"/>
        <v>105.73518316474929</v>
      </c>
      <c r="Q289" s="326">
        <v>2.465509259259259E-2</v>
      </c>
      <c r="R289" s="254">
        <f t="shared" si="39"/>
        <v>58.402020739165152</v>
      </c>
      <c r="S289" s="387">
        <f t="shared" si="40"/>
        <v>164.13720390391444</v>
      </c>
      <c r="T289" s="381" t="str">
        <f t="shared" si="43"/>
        <v>-</v>
      </c>
      <c r="U289" s="255">
        <f t="shared" si="44"/>
        <v>5.3240740740742587E-5</v>
      </c>
      <c r="V289" s="111">
        <f t="shared" si="41"/>
        <v>23852</v>
      </c>
      <c r="W289" s="304" t="str">
        <f t="shared" si="42"/>
        <v>D</v>
      </c>
      <c r="X289" s="331">
        <v>2.4708333333333332E-2</v>
      </c>
      <c r="Y289" s="66"/>
    </row>
    <row r="290" spans="1:25" ht="15" customHeight="1" x14ac:dyDescent="0.2">
      <c r="A290" s="1"/>
      <c r="B290" s="325">
        <v>215</v>
      </c>
      <c r="C290" s="325">
        <v>272</v>
      </c>
      <c r="D290" s="231">
        <v>248</v>
      </c>
      <c r="E290" s="204">
        <v>287</v>
      </c>
      <c r="F290" s="202">
        <v>186</v>
      </c>
      <c r="G290" s="107" t="s">
        <v>167</v>
      </c>
      <c r="H290" s="246">
        <v>32</v>
      </c>
      <c r="I290" s="114"/>
      <c r="J290" s="91"/>
      <c r="K290" s="91">
        <v>68</v>
      </c>
      <c r="L290" s="17"/>
      <c r="M290" s="17"/>
      <c r="N290" s="123">
        <v>26198</v>
      </c>
      <c r="O290" s="17">
        <v>1971</v>
      </c>
      <c r="P290" s="38">
        <f t="shared" si="38"/>
        <v>84.421466887031897</v>
      </c>
      <c r="Q290" s="326">
        <v>2.09537037037037E-2</v>
      </c>
      <c r="R290" s="254">
        <f t="shared" si="39"/>
        <v>79.659664982717388</v>
      </c>
      <c r="S290" s="387">
        <f t="shared" si="40"/>
        <v>164.0811318697493</v>
      </c>
      <c r="T290" s="381" t="str">
        <f t="shared" si="43"/>
        <v>+</v>
      </c>
      <c r="U290" s="255">
        <f t="shared" si="44"/>
        <v>1.9780092592592557E-3</v>
      </c>
      <c r="V290" s="111">
        <f t="shared" si="41"/>
        <v>19044</v>
      </c>
      <c r="W290" s="304" t="str">
        <f t="shared" si="42"/>
        <v>C</v>
      </c>
      <c r="X290" s="331">
        <v>1.8975694444444444E-2</v>
      </c>
      <c r="Y290" s="66"/>
    </row>
    <row r="291" spans="1:25" ht="15" customHeight="1" x14ac:dyDescent="0.2">
      <c r="A291" s="1"/>
      <c r="B291" s="325">
        <v>208</v>
      </c>
      <c r="C291" s="325">
        <v>279</v>
      </c>
      <c r="D291" s="231">
        <v>229</v>
      </c>
      <c r="E291" s="204">
        <v>288</v>
      </c>
      <c r="F291" s="202">
        <v>295</v>
      </c>
      <c r="G291" s="130" t="s">
        <v>311</v>
      </c>
      <c r="H291" s="246">
        <v>22</v>
      </c>
      <c r="I291" s="132"/>
      <c r="J291" s="91">
        <v>54</v>
      </c>
      <c r="K291" s="174"/>
      <c r="L291" s="174"/>
      <c r="M291" s="174"/>
      <c r="N291" s="123">
        <v>28266</v>
      </c>
      <c r="O291" s="252">
        <v>1977</v>
      </c>
      <c r="P291" s="38">
        <f t="shared" si="38"/>
        <v>75.254086424819036</v>
      </c>
      <c r="Q291" s="326">
        <v>1.9428240740740742E-2</v>
      </c>
      <c r="R291" s="254">
        <f t="shared" si="39"/>
        <v>88.420632810422759</v>
      </c>
      <c r="S291" s="387">
        <f t="shared" si="40"/>
        <v>163.67471923524181</v>
      </c>
      <c r="T291" s="381" t="str">
        <f t="shared" si="43"/>
        <v>+</v>
      </c>
      <c r="U291" s="255">
        <f t="shared" si="44"/>
        <v>7.8472222222222138E-4</v>
      </c>
      <c r="V291" s="111">
        <f t="shared" si="41"/>
        <v>16976</v>
      </c>
      <c r="W291" s="304" t="str">
        <f t="shared" si="42"/>
        <v>B</v>
      </c>
      <c r="X291" s="331">
        <v>1.8643518518518521E-2</v>
      </c>
      <c r="Y291" s="66"/>
    </row>
    <row r="292" spans="1:25" ht="15" customHeight="1" x14ac:dyDescent="0.2">
      <c r="A292" s="1"/>
      <c r="B292" s="325">
        <v>286</v>
      </c>
      <c r="C292" s="325">
        <v>276</v>
      </c>
      <c r="D292" s="231">
        <v>293</v>
      </c>
      <c r="E292" s="204">
        <v>289</v>
      </c>
      <c r="F292" s="202">
        <v>4</v>
      </c>
      <c r="G292" s="107" t="s">
        <v>24</v>
      </c>
      <c r="H292" s="246">
        <v>58</v>
      </c>
      <c r="I292" s="109"/>
      <c r="J292" s="16"/>
      <c r="K292" s="16"/>
      <c r="L292" s="16"/>
      <c r="M292" s="16">
        <v>72</v>
      </c>
      <c r="N292" s="123">
        <v>16587</v>
      </c>
      <c r="O292" s="182">
        <v>1945</v>
      </c>
      <c r="P292" s="38">
        <f t="shared" si="38"/>
        <v>127.02673459608798</v>
      </c>
      <c r="Q292" s="326">
        <v>2.8478009259259262E-2</v>
      </c>
      <c r="R292" s="254">
        <f t="shared" si="39"/>
        <v>36.446423823451198</v>
      </c>
      <c r="S292" s="387">
        <f t="shared" si="40"/>
        <v>163.47315841953917</v>
      </c>
      <c r="T292" s="381" t="str">
        <f t="shared" si="43"/>
        <v>+</v>
      </c>
      <c r="U292" s="255">
        <f t="shared" si="44"/>
        <v>1.6921296296296337E-3</v>
      </c>
      <c r="V292" s="111">
        <f t="shared" si="41"/>
        <v>28655</v>
      </c>
      <c r="W292" s="304" t="str">
        <f t="shared" si="42"/>
        <v>E</v>
      </c>
      <c r="X292" s="331">
        <v>2.6785879629629628E-2</v>
      </c>
      <c r="Y292" s="66"/>
    </row>
    <row r="293" spans="1:25" ht="15" customHeight="1" x14ac:dyDescent="0.2">
      <c r="A293" s="1"/>
      <c r="B293" s="325">
        <v>269</v>
      </c>
      <c r="C293" s="325">
        <v>283</v>
      </c>
      <c r="D293" s="231">
        <v>282</v>
      </c>
      <c r="E293" s="204">
        <v>290</v>
      </c>
      <c r="F293" s="202">
        <v>122</v>
      </c>
      <c r="G293" s="107" t="s">
        <v>138</v>
      </c>
      <c r="H293" s="246">
        <v>38</v>
      </c>
      <c r="I293" s="109"/>
      <c r="J293" s="16"/>
      <c r="K293" s="151">
        <v>69</v>
      </c>
      <c r="L293" s="12"/>
      <c r="M293" s="16"/>
      <c r="N293" s="123">
        <v>23872</v>
      </c>
      <c r="O293" s="194">
        <v>1965</v>
      </c>
      <c r="P293" s="38">
        <f t="shared" si="38"/>
        <v>94.732553422383532</v>
      </c>
      <c r="Q293" s="326">
        <v>2.3887731481481479E-2</v>
      </c>
      <c r="R293" s="254">
        <f t="shared" si="39"/>
        <v>62.809093326243044</v>
      </c>
      <c r="S293" s="387">
        <f t="shared" si="40"/>
        <v>157.54164674862659</v>
      </c>
      <c r="T293" s="381" t="str">
        <f t="shared" si="43"/>
        <v>+</v>
      </c>
      <c r="U293" s="255">
        <f t="shared" si="44"/>
        <v>9.7453703703703765E-4</v>
      </c>
      <c r="V293" s="111">
        <f t="shared" si="41"/>
        <v>21370</v>
      </c>
      <c r="W293" s="304" t="str">
        <f t="shared" si="42"/>
        <v>C</v>
      </c>
      <c r="X293" s="331">
        <v>2.2913194444444441E-2</v>
      </c>
      <c r="Y293" s="66"/>
    </row>
    <row r="294" spans="1:25" ht="15" customHeight="1" x14ac:dyDescent="0.2">
      <c r="A294" s="1"/>
      <c r="B294" s="325">
        <v>283</v>
      </c>
      <c r="C294" s="325">
        <v>284</v>
      </c>
      <c r="D294" s="231">
        <v>291</v>
      </c>
      <c r="E294" s="204">
        <v>291</v>
      </c>
      <c r="F294" s="202">
        <v>168</v>
      </c>
      <c r="G294" s="107" t="s">
        <v>132</v>
      </c>
      <c r="H294" s="246">
        <v>33</v>
      </c>
      <c r="I294" s="109"/>
      <c r="J294" s="16"/>
      <c r="K294" s="16"/>
      <c r="L294" s="162">
        <v>95</v>
      </c>
      <c r="M294" s="16"/>
      <c r="N294" s="123">
        <v>20103</v>
      </c>
      <c r="O294" s="250">
        <v>1955</v>
      </c>
      <c r="P294" s="38">
        <f t="shared" si="38"/>
        <v>111.4404146226158</v>
      </c>
      <c r="Q294" s="326">
        <v>2.720138888888889E-2</v>
      </c>
      <c r="R294" s="254">
        <f t="shared" si="39"/>
        <v>43.778250465301795</v>
      </c>
      <c r="S294" s="387">
        <f t="shared" si="40"/>
        <v>155.2186650879176</v>
      </c>
      <c r="T294" s="381" t="str">
        <f t="shared" si="43"/>
        <v>+</v>
      </c>
      <c r="U294" s="255">
        <f t="shared" si="44"/>
        <v>1.0729166666666665E-3</v>
      </c>
      <c r="V294" s="111">
        <f t="shared" si="41"/>
        <v>25139</v>
      </c>
      <c r="W294" s="304" t="str">
        <f t="shared" si="42"/>
        <v>D</v>
      </c>
      <c r="X294" s="331">
        <v>2.6128472222222223E-2</v>
      </c>
      <c r="Y294" s="66"/>
    </row>
    <row r="295" spans="1:25" ht="15" customHeight="1" x14ac:dyDescent="0.2">
      <c r="A295" s="1"/>
      <c r="B295" s="325">
        <v>230</v>
      </c>
      <c r="C295" s="325">
        <v>288</v>
      </c>
      <c r="D295" s="231">
        <v>232</v>
      </c>
      <c r="E295" s="204">
        <v>292</v>
      </c>
      <c r="F295" s="202">
        <v>262</v>
      </c>
      <c r="G295" s="130" t="s">
        <v>278</v>
      </c>
      <c r="H295" s="246">
        <v>25</v>
      </c>
      <c r="I295" s="135"/>
      <c r="J295" s="17">
        <v>55</v>
      </c>
      <c r="K295" s="18"/>
      <c r="L295" s="18"/>
      <c r="M295" s="18"/>
      <c r="N295" s="123">
        <v>29752</v>
      </c>
      <c r="O295" s="192">
        <v>1981</v>
      </c>
      <c r="P295" s="38">
        <f t="shared" si="38"/>
        <v>68.666694081081928</v>
      </c>
      <c r="Q295" s="326">
        <v>1.9935185185185184E-2</v>
      </c>
      <c r="R295" s="254">
        <f t="shared" si="39"/>
        <v>85.509173092262714</v>
      </c>
      <c r="S295" s="387">
        <f t="shared" si="40"/>
        <v>154.17586717334464</v>
      </c>
      <c r="T295" s="381" t="str">
        <f t="shared" si="43"/>
        <v>+</v>
      </c>
      <c r="U295" s="255">
        <f t="shared" si="44"/>
        <v>2.2106481481481283E-4</v>
      </c>
      <c r="V295" s="111">
        <f t="shared" si="41"/>
        <v>15490</v>
      </c>
      <c r="W295" s="304" t="str">
        <f t="shared" si="42"/>
        <v>B</v>
      </c>
      <c r="X295" s="331">
        <v>1.9714120370370371E-2</v>
      </c>
      <c r="Y295" s="66"/>
    </row>
    <row r="296" spans="1:25" ht="15" customHeight="1" x14ac:dyDescent="0.2">
      <c r="A296" s="1"/>
      <c r="B296" s="325">
        <v>287</v>
      </c>
      <c r="C296" s="325">
        <v>287</v>
      </c>
      <c r="D296" s="231">
        <v>292</v>
      </c>
      <c r="E296" s="204">
        <v>293</v>
      </c>
      <c r="F296" s="202">
        <v>213</v>
      </c>
      <c r="G296" s="131" t="s">
        <v>200</v>
      </c>
      <c r="H296" s="246">
        <v>28</v>
      </c>
      <c r="I296" s="132"/>
      <c r="J296" s="91"/>
      <c r="K296" s="91"/>
      <c r="L296" s="16"/>
      <c r="M296" s="16">
        <v>71</v>
      </c>
      <c r="N296" s="123">
        <v>19470</v>
      </c>
      <c r="O296" s="192">
        <v>1953</v>
      </c>
      <c r="P296" s="38">
        <f t="shared" si="38"/>
        <v>114.24648417415388</v>
      </c>
      <c r="Q296" s="326">
        <v>2.8005787037037034E-2</v>
      </c>
      <c r="R296" s="254">
        <f t="shared" si="39"/>
        <v>39.158468492422259</v>
      </c>
      <c r="S296" s="387">
        <f t="shared" si="40"/>
        <v>153.40495266657615</v>
      </c>
      <c r="T296" s="381" t="str">
        <f t="shared" si="43"/>
        <v>+</v>
      </c>
      <c r="U296" s="255">
        <f t="shared" si="44"/>
        <v>1.0023148148148101E-3</v>
      </c>
      <c r="V296" s="111">
        <f t="shared" si="41"/>
        <v>25772</v>
      </c>
      <c r="W296" s="304" t="str">
        <f t="shared" si="42"/>
        <v>E</v>
      </c>
      <c r="X296" s="331">
        <v>2.7003472222222224E-2</v>
      </c>
      <c r="Y296" s="66"/>
    </row>
    <row r="297" spans="1:25" ht="15" customHeight="1" x14ac:dyDescent="0.2">
      <c r="A297" s="1"/>
      <c r="B297" s="325">
        <v>294</v>
      </c>
      <c r="C297" s="325">
        <v>289</v>
      </c>
      <c r="D297" s="231">
        <v>296</v>
      </c>
      <c r="E297" s="204">
        <v>294</v>
      </c>
      <c r="F297" s="202">
        <v>63</v>
      </c>
      <c r="G297" s="107" t="s">
        <v>80</v>
      </c>
      <c r="H297" s="246">
        <v>42</v>
      </c>
      <c r="I297" s="114"/>
      <c r="J297" s="17"/>
      <c r="K297" s="17"/>
      <c r="L297" s="17"/>
      <c r="M297" s="16">
        <v>74</v>
      </c>
      <c r="N297" s="123">
        <v>15131</v>
      </c>
      <c r="O297" s="198">
        <v>1941</v>
      </c>
      <c r="P297" s="38">
        <f t="shared" si="38"/>
        <v>133.48113786155312</v>
      </c>
      <c r="Q297" s="326">
        <v>3.1549768518518519E-2</v>
      </c>
      <c r="R297" s="254">
        <f t="shared" si="39"/>
        <v>18.804839138527001</v>
      </c>
      <c r="S297" s="387">
        <f t="shared" si="40"/>
        <v>152.28597700008012</v>
      </c>
      <c r="T297" s="381" t="str">
        <f t="shared" si="43"/>
        <v>+</v>
      </c>
      <c r="U297" s="255">
        <f t="shared" si="44"/>
        <v>7.4189814814814431E-4</v>
      </c>
      <c r="V297" s="111">
        <f t="shared" si="41"/>
        <v>30111</v>
      </c>
      <c r="W297" s="304" t="str">
        <f t="shared" si="42"/>
        <v>E</v>
      </c>
      <c r="X297" s="331">
        <v>3.0807870370370374E-2</v>
      </c>
      <c r="Y297" s="66"/>
    </row>
    <row r="298" spans="1:25" ht="15" customHeight="1" x14ac:dyDescent="0.2">
      <c r="A298" s="1"/>
      <c r="B298" s="325">
        <v>277</v>
      </c>
      <c r="C298" s="325">
        <v>278</v>
      </c>
      <c r="D298" s="231">
        <v>294</v>
      </c>
      <c r="E298" s="204">
        <v>295</v>
      </c>
      <c r="F298" s="202">
        <v>169</v>
      </c>
      <c r="G298" s="107" t="s">
        <v>214</v>
      </c>
      <c r="H298" s="246">
        <v>33</v>
      </c>
      <c r="I298" s="109"/>
      <c r="J298" s="16"/>
      <c r="K298" s="17"/>
      <c r="L298" s="16">
        <v>96</v>
      </c>
      <c r="M298" s="16"/>
      <c r="N298" s="123">
        <v>20513</v>
      </c>
      <c r="O298" s="17">
        <v>1956</v>
      </c>
      <c r="P298" s="38">
        <f t="shared" si="38"/>
        <v>109.62289721956586</v>
      </c>
      <c r="Q298" s="326">
        <v>2.9175925925925928E-2</v>
      </c>
      <c r="R298" s="254">
        <f t="shared" si="39"/>
        <v>32.438181334751391</v>
      </c>
      <c r="S298" s="387">
        <f t="shared" si="40"/>
        <v>142.06107855431725</v>
      </c>
      <c r="T298" s="381" t="str">
        <f t="shared" si="43"/>
        <v>+</v>
      </c>
      <c r="U298" s="255">
        <f t="shared" si="44"/>
        <v>4.9201388888888906E-3</v>
      </c>
      <c r="V298" s="111">
        <f t="shared" si="41"/>
        <v>24729</v>
      </c>
      <c r="W298" s="304" t="str">
        <f t="shared" si="42"/>
        <v>D</v>
      </c>
      <c r="X298" s="331">
        <v>2.4255787037037038E-2</v>
      </c>
      <c r="Y298" s="66"/>
    </row>
    <row r="299" spans="1:25" ht="15" customHeight="1" x14ac:dyDescent="0.2">
      <c r="A299" s="1"/>
      <c r="B299" s="325">
        <v>297</v>
      </c>
      <c r="C299" s="325">
        <v>296</v>
      </c>
      <c r="D299" s="231">
        <v>298</v>
      </c>
      <c r="E299" s="204">
        <v>296</v>
      </c>
      <c r="F299" s="202">
        <v>175</v>
      </c>
      <c r="G299" s="107" t="s">
        <v>156</v>
      </c>
      <c r="H299" s="246">
        <v>32</v>
      </c>
      <c r="I299" s="96"/>
      <c r="J299" s="88"/>
      <c r="K299" s="88"/>
      <c r="L299" s="88"/>
      <c r="M299" s="16">
        <v>76</v>
      </c>
      <c r="N299" s="123">
        <v>16351</v>
      </c>
      <c r="O299" s="193">
        <v>1944</v>
      </c>
      <c r="P299" s="38">
        <f t="shared" si="38"/>
        <v>128.07291534516062</v>
      </c>
      <c r="Q299" s="326">
        <v>3.2689814814814817E-2</v>
      </c>
      <c r="R299" s="254">
        <f t="shared" si="39"/>
        <v>12.257378356819999</v>
      </c>
      <c r="S299" s="387">
        <f t="shared" si="40"/>
        <v>140.33029370198062</v>
      </c>
      <c r="T299" s="381" t="str">
        <f t="shared" si="43"/>
        <v>+</v>
      </c>
      <c r="U299" s="255">
        <f t="shared" si="44"/>
        <v>4.768518518518533E-4</v>
      </c>
      <c r="V299" s="111">
        <f t="shared" si="41"/>
        <v>28891</v>
      </c>
      <c r="W299" s="304" t="str">
        <f t="shared" si="42"/>
        <v>E</v>
      </c>
      <c r="X299" s="331">
        <v>3.2212962962962964E-2</v>
      </c>
      <c r="Y299" s="66"/>
    </row>
    <row r="300" spans="1:25" ht="15" customHeight="1" x14ac:dyDescent="0.2">
      <c r="A300" s="1"/>
      <c r="B300" s="325">
        <v>217</v>
      </c>
      <c r="C300" s="325">
        <v>172</v>
      </c>
      <c r="D300" s="231">
        <v>295</v>
      </c>
      <c r="E300" s="204">
        <v>297</v>
      </c>
      <c r="F300" s="202">
        <v>222</v>
      </c>
      <c r="G300" s="130" t="s">
        <v>243</v>
      </c>
      <c r="H300" s="246">
        <v>27</v>
      </c>
      <c r="I300" s="132"/>
      <c r="J300" s="91"/>
      <c r="K300" s="91"/>
      <c r="L300" s="162"/>
      <c r="M300" s="16">
        <v>73</v>
      </c>
      <c r="N300" s="123">
        <v>19495</v>
      </c>
      <c r="O300" s="192">
        <v>1953</v>
      </c>
      <c r="P300" s="38">
        <f t="shared" si="38"/>
        <v>114.13565994226059</v>
      </c>
      <c r="Q300" s="326">
        <v>3.0697916666666668E-2</v>
      </c>
      <c r="R300" s="254">
        <f t="shared" si="39"/>
        <v>23.697155011964895</v>
      </c>
      <c r="S300" s="387">
        <f t="shared" si="40"/>
        <v>137.83281495422548</v>
      </c>
      <c r="T300" s="381" t="str">
        <f t="shared" si="43"/>
        <v>+</v>
      </c>
      <c r="U300" s="255">
        <f t="shared" si="44"/>
        <v>1.1541666666666669E-2</v>
      </c>
      <c r="V300" s="111">
        <f t="shared" si="41"/>
        <v>25747</v>
      </c>
      <c r="W300" s="304" t="str">
        <f t="shared" si="42"/>
        <v>E</v>
      </c>
      <c r="X300" s="331">
        <v>1.915625E-2</v>
      </c>
      <c r="Y300" s="66"/>
    </row>
    <row r="301" spans="1:25" ht="15" customHeight="1" x14ac:dyDescent="0.2">
      <c r="A301" s="1"/>
      <c r="B301" s="325">
        <v>293</v>
      </c>
      <c r="C301" s="325">
        <v>292</v>
      </c>
      <c r="D301" s="231">
        <v>300</v>
      </c>
      <c r="E301" s="204">
        <v>298</v>
      </c>
      <c r="F301" s="202">
        <v>97</v>
      </c>
      <c r="G301" s="107" t="s">
        <v>113</v>
      </c>
      <c r="H301" s="246">
        <v>39</v>
      </c>
      <c r="I301" s="109"/>
      <c r="J301" s="16"/>
      <c r="K301" s="16"/>
      <c r="L301" s="16"/>
      <c r="M301" s="16">
        <v>77</v>
      </c>
      <c r="N301" s="123">
        <v>16694</v>
      </c>
      <c r="O301" s="194">
        <v>1945</v>
      </c>
      <c r="P301" s="38">
        <f t="shared" si="38"/>
        <v>126.55240688358469</v>
      </c>
      <c r="Q301" s="326">
        <v>3.424537037037037E-2</v>
      </c>
      <c r="R301" s="254">
        <f t="shared" si="39"/>
        <v>3.3235841531507617</v>
      </c>
      <c r="S301" s="387">
        <f t="shared" si="40"/>
        <v>129.87599103673546</v>
      </c>
      <c r="T301" s="381" t="str">
        <f t="shared" si="43"/>
        <v>+</v>
      </c>
      <c r="U301" s="255">
        <f t="shared" si="44"/>
        <v>3.9293981481481471E-3</v>
      </c>
      <c r="V301" s="111">
        <f t="shared" si="41"/>
        <v>28548</v>
      </c>
      <c r="W301" s="304" t="str">
        <f t="shared" si="42"/>
        <v>E</v>
      </c>
      <c r="X301" s="331">
        <v>3.0315972222222223E-2</v>
      </c>
      <c r="Y301" s="66"/>
    </row>
    <row r="302" spans="1:25" ht="15" customHeight="1" x14ac:dyDescent="0.2">
      <c r="A302" s="1"/>
      <c r="B302" s="325">
        <v>289</v>
      </c>
      <c r="C302" s="325">
        <v>294</v>
      </c>
      <c r="D302" s="231">
        <v>297</v>
      </c>
      <c r="E302" s="204">
        <v>299</v>
      </c>
      <c r="F302" s="202">
        <v>238</v>
      </c>
      <c r="G302" s="130" t="s">
        <v>273</v>
      </c>
      <c r="H302" s="246">
        <v>26</v>
      </c>
      <c r="I302" s="225"/>
      <c r="J302" s="18"/>
      <c r="K302" s="18"/>
      <c r="L302" s="162"/>
      <c r="M302" s="16">
        <v>75</v>
      </c>
      <c r="N302" s="123">
        <v>19212</v>
      </c>
      <c r="O302" s="192">
        <v>1952</v>
      </c>
      <c r="P302" s="38">
        <f t="shared" si="38"/>
        <v>115.39019024729262</v>
      </c>
      <c r="Q302" s="326">
        <v>3.2347222222222222E-2</v>
      </c>
      <c r="R302" s="254">
        <f t="shared" si="39"/>
        <v>14.224940175485244</v>
      </c>
      <c r="S302" s="387">
        <f t="shared" si="40"/>
        <v>129.61513042277787</v>
      </c>
      <c r="T302" s="381" t="str">
        <f t="shared" si="43"/>
        <v>+</v>
      </c>
      <c r="U302" s="255">
        <f t="shared" si="44"/>
        <v>3.7511574074074044E-3</v>
      </c>
      <c r="V302" s="111">
        <f t="shared" si="41"/>
        <v>26030</v>
      </c>
      <c r="W302" s="304" t="str">
        <f t="shared" si="42"/>
        <v>E</v>
      </c>
      <c r="X302" s="331">
        <v>2.8596064814814817E-2</v>
      </c>
      <c r="Y302" s="66"/>
    </row>
    <row r="303" spans="1:25" ht="15" customHeight="1" x14ac:dyDescent="0.2">
      <c r="A303" s="1"/>
      <c r="B303" s="325">
        <v>285</v>
      </c>
      <c r="C303" s="325">
        <v>285</v>
      </c>
      <c r="D303" s="231">
        <v>299</v>
      </c>
      <c r="E303" s="204">
        <v>300</v>
      </c>
      <c r="F303" s="202">
        <v>24</v>
      </c>
      <c r="G303" s="107" t="s">
        <v>43</v>
      </c>
      <c r="H303" s="246">
        <v>49</v>
      </c>
      <c r="I303" s="109"/>
      <c r="J303" s="16"/>
      <c r="K303" s="16"/>
      <c r="L303" s="162">
        <v>97</v>
      </c>
      <c r="M303" s="16"/>
      <c r="N303" s="123">
        <v>19942</v>
      </c>
      <c r="O303" s="182">
        <v>1954</v>
      </c>
      <c r="P303" s="38">
        <f t="shared" si="38"/>
        <v>112.15412267600857</v>
      </c>
      <c r="Q303" s="326">
        <v>3.2965277777777781E-2</v>
      </c>
      <c r="R303" s="254">
        <f t="shared" si="39"/>
        <v>10.675352299920235</v>
      </c>
      <c r="S303" s="387">
        <f t="shared" si="40"/>
        <v>122.8294749759288</v>
      </c>
      <c r="T303" s="381" t="str">
        <f t="shared" si="43"/>
        <v>+</v>
      </c>
      <c r="U303" s="255">
        <f t="shared" si="44"/>
        <v>6.4039351851851896E-3</v>
      </c>
      <c r="V303" s="111">
        <f t="shared" si="41"/>
        <v>25300</v>
      </c>
      <c r="W303" s="304" t="str">
        <f t="shared" si="42"/>
        <v>D</v>
      </c>
      <c r="X303" s="331">
        <v>2.6561342592592591E-2</v>
      </c>
      <c r="Y303" s="66"/>
    </row>
    <row r="304" spans="1:25" ht="15" customHeight="1" x14ac:dyDescent="0.2">
      <c r="A304" s="1"/>
      <c r="B304" s="325">
        <v>298</v>
      </c>
      <c r="C304" s="325">
        <v>298</v>
      </c>
      <c r="D304" s="231">
        <v>301</v>
      </c>
      <c r="E304" s="204">
        <v>301</v>
      </c>
      <c r="F304" s="202">
        <v>20</v>
      </c>
      <c r="G304" s="107" t="s">
        <v>338</v>
      </c>
      <c r="H304" s="246">
        <v>50</v>
      </c>
      <c r="I304" s="109"/>
      <c r="J304" s="16"/>
      <c r="K304" s="16"/>
      <c r="L304" s="16"/>
      <c r="M304" s="16">
        <v>78</v>
      </c>
      <c r="N304" s="123">
        <v>17696</v>
      </c>
      <c r="O304" s="182">
        <v>1948</v>
      </c>
      <c r="P304" s="38">
        <f t="shared" si="38"/>
        <v>122.11057166930166</v>
      </c>
      <c r="Q304" s="326">
        <v>3.4891203703703702E-2</v>
      </c>
      <c r="R304" s="254">
        <f t="shared" si="39"/>
        <v>-0.38553576176548177</v>
      </c>
      <c r="S304" s="387">
        <f t="shared" si="40"/>
        <v>121.72503590753618</v>
      </c>
      <c r="T304" s="381" t="str">
        <f t="shared" si="43"/>
        <v>-</v>
      </c>
      <c r="U304" s="255">
        <f t="shared" si="44"/>
        <v>8.9814814814815486E-4</v>
      </c>
      <c r="V304" s="111">
        <f t="shared" si="41"/>
        <v>27546</v>
      </c>
      <c r="W304" s="304" t="str">
        <f t="shared" si="42"/>
        <v>E</v>
      </c>
      <c r="X304" s="331">
        <v>3.5789351851851857E-2</v>
      </c>
      <c r="Y304" s="66"/>
    </row>
    <row r="305" spans="1:25" ht="15" customHeight="1" x14ac:dyDescent="0.2">
      <c r="A305" s="1"/>
      <c r="B305" s="325">
        <v>296</v>
      </c>
      <c r="C305" s="325">
        <v>291</v>
      </c>
      <c r="D305" s="231">
        <v>303</v>
      </c>
      <c r="E305" s="204">
        <v>302</v>
      </c>
      <c r="F305" s="202">
        <v>1</v>
      </c>
      <c r="G305" s="107" t="s">
        <v>21</v>
      </c>
      <c r="H305" s="246">
        <v>64</v>
      </c>
      <c r="I305" s="109"/>
      <c r="J305" s="16"/>
      <c r="K305" s="16"/>
      <c r="L305" s="16"/>
      <c r="M305" s="16">
        <v>79</v>
      </c>
      <c r="N305" s="123">
        <v>13712</v>
      </c>
      <c r="O305" s="182">
        <v>1937</v>
      </c>
      <c r="P305" s="38">
        <f t="shared" si="38"/>
        <v>139.77152126381623</v>
      </c>
      <c r="Q305" s="326">
        <v>3.8312499999999999E-2</v>
      </c>
      <c r="R305" s="254">
        <f t="shared" si="39"/>
        <v>-20.034565275192762</v>
      </c>
      <c r="S305" s="387">
        <f t="shared" si="40"/>
        <v>119.73695598862346</v>
      </c>
      <c r="T305" s="381" t="str">
        <f t="shared" si="43"/>
        <v>+</v>
      </c>
      <c r="U305" s="255">
        <f t="shared" si="44"/>
        <v>6.1446759259259284E-3</v>
      </c>
      <c r="V305" s="111">
        <f t="shared" si="41"/>
        <v>31530</v>
      </c>
      <c r="W305" s="304" t="str">
        <f t="shared" si="42"/>
        <v>E</v>
      </c>
      <c r="X305" s="331">
        <v>3.2167824074074071E-2</v>
      </c>
      <c r="Y305" s="66"/>
    </row>
    <row r="306" spans="1:25" ht="15" customHeight="1" x14ac:dyDescent="0.2">
      <c r="A306" s="1"/>
      <c r="B306" s="325">
        <v>292</v>
      </c>
      <c r="C306" s="325">
        <v>297</v>
      </c>
      <c r="D306" s="231">
        <v>302</v>
      </c>
      <c r="E306" s="204">
        <v>303</v>
      </c>
      <c r="F306" s="202">
        <v>130</v>
      </c>
      <c r="G306" s="107" t="s">
        <v>141</v>
      </c>
      <c r="H306" s="246">
        <v>37</v>
      </c>
      <c r="I306" s="109"/>
      <c r="J306" s="16"/>
      <c r="K306" s="17"/>
      <c r="L306" s="16">
        <v>98</v>
      </c>
      <c r="M306" s="16"/>
      <c r="N306" s="123">
        <v>21333</v>
      </c>
      <c r="O306" s="193">
        <v>1958</v>
      </c>
      <c r="P306" s="38">
        <f t="shared" si="38"/>
        <v>105.98786241346596</v>
      </c>
      <c r="Q306" s="326">
        <v>3.8038194444444444E-2</v>
      </c>
      <c r="R306" s="254">
        <f t="shared" si="39"/>
        <v>-18.459186386599271</v>
      </c>
      <c r="S306" s="387">
        <f t="shared" si="40"/>
        <v>87.528676026866691</v>
      </c>
      <c r="T306" s="381" t="str">
        <f t="shared" si="43"/>
        <v>+</v>
      </c>
      <c r="U306" s="255">
        <f t="shared" si="44"/>
        <v>8.4641203703703718E-3</v>
      </c>
      <c r="V306" s="111">
        <f t="shared" si="41"/>
        <v>23909</v>
      </c>
      <c r="W306" s="304" t="str">
        <f t="shared" si="42"/>
        <v>D</v>
      </c>
      <c r="X306" s="331">
        <v>2.9574074074074072E-2</v>
      </c>
      <c r="Y306" s="66"/>
    </row>
    <row r="307" spans="1:25" ht="15" customHeight="1" x14ac:dyDescent="0.2">
      <c r="A307" s="1"/>
      <c r="B307" s="308"/>
      <c r="C307" s="308"/>
      <c r="D307" s="231">
        <v>304</v>
      </c>
      <c r="E307" s="204">
        <v>304</v>
      </c>
      <c r="F307" s="202">
        <v>125</v>
      </c>
      <c r="G307" s="107" t="s">
        <v>128</v>
      </c>
      <c r="H307" s="246">
        <v>37</v>
      </c>
      <c r="I307" s="109"/>
      <c r="J307" s="16"/>
      <c r="K307" s="16"/>
      <c r="L307" s="16"/>
      <c r="M307" s="16">
        <v>80</v>
      </c>
      <c r="N307" s="123">
        <v>13950</v>
      </c>
      <c r="O307" s="194">
        <v>1938</v>
      </c>
      <c r="P307" s="38">
        <f t="shared" si="38"/>
        <v>138.71647457619213</v>
      </c>
      <c r="Q307" s="322">
        <v>7.6585648148148153E-2</v>
      </c>
      <c r="R307" s="254">
        <f t="shared" si="39"/>
        <v>-239.84312682797128</v>
      </c>
      <c r="S307" s="387">
        <f t="shared" si="40"/>
        <v>-101.12665225177915</v>
      </c>
      <c r="T307" s="381" t="str">
        <f t="shared" si="43"/>
        <v>+</v>
      </c>
      <c r="U307" s="323">
        <f t="shared" si="44"/>
        <v>3.2488425925925928E-2</v>
      </c>
      <c r="V307" s="324">
        <f t="shared" si="41"/>
        <v>31292</v>
      </c>
      <c r="W307" s="304" t="str">
        <f t="shared" si="42"/>
        <v>E</v>
      </c>
      <c r="X307" s="335">
        <v>4.4097222222222225E-2</v>
      </c>
      <c r="Y307" s="66"/>
    </row>
    <row r="308" spans="1:25" ht="15" customHeight="1" thickBot="1" x14ac:dyDescent="0.25">
      <c r="A308" s="175"/>
      <c r="B308" s="245"/>
      <c r="C308" s="244"/>
      <c r="D308" s="205"/>
      <c r="E308" s="205"/>
      <c r="F308" s="235"/>
      <c r="G308" s="236"/>
      <c r="H308" s="238"/>
      <c r="I308" s="237"/>
      <c r="J308" s="237"/>
      <c r="K308" s="237"/>
      <c r="L308" s="238"/>
      <c r="M308" s="237"/>
      <c r="N308" s="239"/>
      <c r="O308" s="240"/>
      <c r="P308" s="241"/>
      <c r="Q308" s="242"/>
      <c r="R308" s="241"/>
      <c r="S308" s="388"/>
      <c r="T308" s="382"/>
      <c r="U308" s="243"/>
      <c r="V308" s="183"/>
      <c r="W308" s="229"/>
      <c r="X308" s="184"/>
      <c r="Y308" s="66"/>
    </row>
    <row r="309" spans="1:25" s="45" customFormat="1" x14ac:dyDescent="0.2">
      <c r="A309" s="19"/>
      <c r="B309" s="19"/>
      <c r="C309" s="86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39"/>
      <c r="O309" s="39"/>
      <c r="P309" s="40"/>
      <c r="Q309" s="126"/>
      <c r="R309" s="41"/>
      <c r="S309" s="42"/>
      <c r="T309" s="42"/>
      <c r="U309" s="42"/>
      <c r="V309" s="43"/>
      <c r="W309" s="43"/>
      <c r="X309" s="44"/>
      <c r="Y309" s="69"/>
    </row>
    <row r="310" spans="1:25" s="49" customFormat="1" ht="13.5" hidden="1" thickBot="1" x14ac:dyDescent="0.25">
      <c r="A310" s="46"/>
      <c r="B310" s="46"/>
      <c r="C310" s="87"/>
      <c r="D310" s="82"/>
      <c r="E310" s="82"/>
      <c r="F310" s="82"/>
      <c r="G310" s="358" t="s">
        <v>333</v>
      </c>
      <c r="H310" s="414"/>
      <c r="I310" s="359"/>
      <c r="J310" s="359"/>
      <c r="K310" s="359"/>
      <c r="L310" s="359"/>
      <c r="M310" s="359"/>
      <c r="N310" s="142">
        <f>AVERAGE(N4:N307)</f>
        <v>22683.75657894737</v>
      </c>
      <c r="O310" s="375"/>
      <c r="P310" s="376"/>
      <c r="Q310" s="143">
        <v>1.7412037037037038E-2</v>
      </c>
      <c r="R310" s="47"/>
      <c r="S310" s="48"/>
      <c r="T310" s="48"/>
      <c r="U310" s="48"/>
      <c r="V310" s="145">
        <f>AVERAGE(V4:V307)</f>
        <v>22558.24342105263</v>
      </c>
      <c r="W310" s="258"/>
      <c r="X310" s="117"/>
      <c r="Y310" s="256"/>
    </row>
    <row r="311" spans="1:25" s="49" customFormat="1" ht="13.5" hidden="1" thickBot="1" x14ac:dyDescent="0.25">
      <c r="A311" s="46"/>
      <c r="B311" s="46"/>
      <c r="C311" s="87"/>
      <c r="D311" s="82"/>
      <c r="E311" s="82"/>
      <c r="F311" s="82"/>
      <c r="G311" s="115"/>
      <c r="H311" s="115"/>
      <c r="I311" s="115"/>
      <c r="J311" s="115"/>
      <c r="K311" s="115"/>
      <c r="L311" s="115"/>
      <c r="M311" s="115"/>
      <c r="N311" s="141"/>
      <c r="O311" s="369" t="s">
        <v>334</v>
      </c>
      <c r="P311" s="370"/>
      <c r="Q311" s="302">
        <v>1.6273148148148148E-2</v>
      </c>
      <c r="R311" s="47"/>
      <c r="S311" s="48"/>
      <c r="T311" s="48"/>
      <c r="U311" s="48"/>
      <c r="V311" s="118"/>
      <c r="W311" s="118"/>
      <c r="X311" s="117"/>
      <c r="Y311" s="256"/>
    </row>
    <row r="312" spans="1:25" ht="13.5" hidden="1" thickBot="1" x14ac:dyDescent="0.25">
      <c r="A312" s="1"/>
      <c r="B312" s="36"/>
      <c r="C312" s="36"/>
      <c r="D312" s="82"/>
      <c r="E312" s="82"/>
      <c r="F312" s="82"/>
      <c r="G312" s="360" t="s">
        <v>315</v>
      </c>
      <c r="H312" s="361"/>
      <c r="I312" s="361"/>
      <c r="J312" s="361"/>
      <c r="K312" s="361"/>
      <c r="L312" s="361"/>
      <c r="M312" s="361"/>
      <c r="N312" s="300">
        <v>22202</v>
      </c>
      <c r="O312" s="377"/>
      <c r="P312" s="378"/>
      <c r="Q312" s="301">
        <v>1.7119212962962965E-2</v>
      </c>
      <c r="R312" s="73"/>
      <c r="S312" s="74"/>
      <c r="T312" s="102"/>
      <c r="U312" s="102"/>
      <c r="V312" s="103"/>
      <c r="W312" s="103"/>
      <c r="X312" s="104"/>
      <c r="Y312" s="66"/>
    </row>
    <row r="313" spans="1:25" ht="13.5" hidden="1" thickBot="1" x14ac:dyDescent="0.25">
      <c r="A313" s="1"/>
      <c r="B313" s="36"/>
      <c r="C313" s="36"/>
      <c r="D313" s="72"/>
      <c r="E313" s="72"/>
      <c r="F313" s="72"/>
      <c r="G313" s="34"/>
      <c r="H313" s="7"/>
      <c r="I313" s="7"/>
      <c r="J313" s="7"/>
      <c r="K313" s="7"/>
      <c r="L313" s="7"/>
      <c r="M313" s="7"/>
      <c r="N313" s="2"/>
      <c r="O313" s="2"/>
      <c r="P313" s="50"/>
      <c r="Q313" s="127"/>
      <c r="R313" s="81"/>
      <c r="S313" s="321"/>
      <c r="T313" s="119"/>
      <c r="U313" s="374"/>
      <c r="V313" s="374"/>
      <c r="W313" s="209"/>
      <c r="X313" s="66"/>
      <c r="Y313" s="66"/>
    </row>
    <row r="314" spans="1:25" hidden="1" x14ac:dyDescent="0.2">
      <c r="A314" s="1"/>
      <c r="B314" s="36"/>
      <c r="C314" s="36"/>
      <c r="D314" s="72"/>
      <c r="E314" s="72"/>
      <c r="F314" s="72"/>
      <c r="G314" s="78"/>
      <c r="H314" s="78"/>
      <c r="I314" s="78"/>
      <c r="J314" s="78"/>
      <c r="K314" s="78"/>
      <c r="L314" s="371" t="s">
        <v>337</v>
      </c>
      <c r="M314" s="372"/>
      <c r="N314" s="373"/>
      <c r="O314" s="144">
        <f>COUNT(V4:V307)</f>
        <v>304</v>
      </c>
      <c r="P314" s="76"/>
      <c r="Q314" s="259"/>
      <c r="R314" s="294"/>
      <c r="S314" s="78"/>
      <c r="T314" s="119"/>
      <c r="U314" s="177"/>
      <c r="V314" s="177"/>
      <c r="W314" s="177"/>
      <c r="X314" s="66"/>
      <c r="Y314" s="66"/>
    </row>
    <row r="315" spans="1:25" ht="13.5" hidden="1" thickBot="1" x14ac:dyDescent="0.25">
      <c r="A315" s="1"/>
      <c r="B315" s="36"/>
      <c r="C315" s="36"/>
      <c r="D315" s="66"/>
      <c r="E315" s="66"/>
      <c r="F315" s="72"/>
      <c r="G315" s="78"/>
      <c r="H315" s="77"/>
      <c r="I315" s="69"/>
      <c r="J315" s="69"/>
      <c r="K315" s="69"/>
      <c r="L315" s="362" t="s">
        <v>316</v>
      </c>
      <c r="M315" s="363"/>
      <c r="N315" s="364"/>
      <c r="O315" s="303">
        <v>299</v>
      </c>
      <c r="P315" s="80"/>
      <c r="Q315" s="177"/>
      <c r="R315" s="177"/>
      <c r="S315" s="257"/>
      <c r="T315" s="177"/>
      <c r="U315" s="177"/>
      <c r="V315" s="177"/>
      <c r="W315" s="177"/>
      <c r="X315" s="67"/>
      <c r="Y315" s="66"/>
    </row>
    <row r="316" spans="1:25" x14ac:dyDescent="0.2">
      <c r="B316" s="105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106"/>
      <c r="O316" s="106"/>
      <c r="P316" s="80"/>
      <c r="Q316" s="177"/>
      <c r="R316" s="177"/>
      <c r="S316" s="177"/>
      <c r="T316" s="177"/>
      <c r="U316" s="177"/>
      <c r="V316" s="177"/>
      <c r="W316" s="177"/>
      <c r="X316" s="66"/>
      <c r="Y316" s="66"/>
    </row>
    <row r="317" spans="1:25" ht="14.25" customHeight="1" x14ac:dyDescent="0.2">
      <c r="D317" s="35"/>
      <c r="E317" s="35"/>
      <c r="F317" s="34"/>
      <c r="G317" s="35"/>
      <c r="H317" s="35"/>
      <c r="I317" s="35"/>
      <c r="J317" s="35"/>
      <c r="K317" s="35"/>
      <c r="L317" s="35"/>
      <c r="M317" s="35"/>
      <c r="N317" s="56"/>
      <c r="O317" s="56"/>
      <c r="P317" s="52"/>
      <c r="Q317" s="54"/>
      <c r="R317" s="52"/>
      <c r="S317" s="52"/>
      <c r="T317" s="52"/>
      <c r="U317" s="52"/>
      <c r="V317" s="35"/>
      <c r="W317" s="35"/>
    </row>
    <row r="318" spans="1:25" ht="14.25" customHeight="1" x14ac:dyDescent="0.2">
      <c r="D318" s="35"/>
      <c r="E318" s="35"/>
      <c r="F318" s="34"/>
      <c r="G318" s="35"/>
      <c r="H318" s="35"/>
      <c r="I318" s="35"/>
      <c r="J318" s="35"/>
      <c r="K318" s="35"/>
      <c r="L318" s="35"/>
      <c r="M318" s="35"/>
      <c r="N318" s="56"/>
      <c r="O318" s="56"/>
      <c r="P318" s="52"/>
      <c r="Q318" s="54"/>
      <c r="R318" s="52"/>
      <c r="S318" s="52"/>
      <c r="T318" s="52"/>
      <c r="U318" s="52"/>
      <c r="V318" s="35"/>
      <c r="W318" s="35"/>
    </row>
    <row r="319" spans="1:25" ht="14.25" customHeight="1" x14ac:dyDescent="0.2">
      <c r="D319" s="35"/>
      <c r="E319" s="35"/>
      <c r="F319" s="34"/>
      <c r="G319" s="35"/>
      <c r="H319" s="35"/>
      <c r="I319" s="35"/>
      <c r="J319" s="35"/>
      <c r="K319" s="35"/>
      <c r="L319" s="35"/>
      <c r="M319" s="35"/>
      <c r="N319" s="55"/>
      <c r="O319" s="55"/>
      <c r="P319" s="52"/>
      <c r="Q319" s="54"/>
      <c r="R319" s="52"/>
      <c r="S319" s="52"/>
      <c r="T319" s="52"/>
      <c r="U319" s="52"/>
      <c r="V319" s="35"/>
      <c r="W319" s="35"/>
    </row>
    <row r="320" spans="1:25" ht="14.25" customHeight="1" x14ac:dyDescent="0.2">
      <c r="D320" s="35"/>
      <c r="E320" s="35"/>
      <c r="F320" s="34"/>
      <c r="G320" s="35"/>
      <c r="H320" s="35"/>
      <c r="I320" s="35"/>
      <c r="J320" s="35"/>
      <c r="K320" s="35"/>
      <c r="L320" s="35"/>
      <c r="M320" s="35"/>
      <c r="N320" s="57"/>
      <c r="O320" s="57"/>
      <c r="P320" s="52"/>
      <c r="Q320" s="54"/>
      <c r="R320" s="52"/>
      <c r="S320" s="52"/>
      <c r="T320" s="52"/>
      <c r="U320" s="52"/>
      <c r="V320" s="35"/>
      <c r="W320" s="35"/>
    </row>
    <row r="321" spans="1:24" ht="14.25" customHeight="1" x14ac:dyDescent="0.2">
      <c r="D321" s="35"/>
      <c r="E321" s="35"/>
      <c r="F321" s="34"/>
      <c r="G321" s="35"/>
      <c r="H321" s="35"/>
      <c r="I321" s="35"/>
      <c r="J321" s="35"/>
      <c r="K321" s="35"/>
      <c r="L321" s="35"/>
      <c r="M321" s="35"/>
      <c r="N321" s="55"/>
      <c r="O321" s="55"/>
      <c r="P321" s="52"/>
      <c r="Q321" s="54"/>
      <c r="R321" s="52"/>
      <c r="S321" s="52"/>
      <c r="T321" s="52"/>
      <c r="U321" s="52"/>
      <c r="V321" s="35"/>
      <c r="W321" s="35"/>
    </row>
    <row r="322" spans="1:24" ht="14.25" customHeight="1" x14ac:dyDescent="0.2">
      <c r="D322" s="35"/>
      <c r="E322" s="35"/>
      <c r="F322" s="34"/>
      <c r="G322" s="35"/>
      <c r="H322" s="35"/>
      <c r="I322" s="35"/>
      <c r="J322" s="35"/>
      <c r="K322" s="35"/>
      <c r="L322" s="35"/>
      <c r="M322" s="35"/>
      <c r="N322" s="53"/>
      <c r="O322" s="53"/>
      <c r="P322" s="52"/>
      <c r="Q322" s="54"/>
      <c r="R322" s="52"/>
      <c r="S322" s="52"/>
      <c r="T322" s="52"/>
      <c r="U322" s="52"/>
      <c r="V322" s="35"/>
      <c r="W322" s="35"/>
    </row>
    <row r="323" spans="1:24" x14ac:dyDescent="0.2">
      <c r="D323" s="35"/>
      <c r="E323" s="35"/>
      <c r="F323" s="34"/>
      <c r="G323" s="35"/>
      <c r="H323" s="35"/>
      <c r="I323" s="35"/>
      <c r="J323" s="35"/>
      <c r="K323" s="35"/>
      <c r="L323" s="35"/>
      <c r="M323" s="35"/>
      <c r="N323" s="55"/>
      <c r="O323" s="55"/>
      <c r="P323" s="52"/>
      <c r="Q323" s="54"/>
      <c r="R323" s="52"/>
      <c r="S323" s="52"/>
      <c r="T323" s="52"/>
      <c r="U323" s="52"/>
      <c r="V323" s="35"/>
      <c r="W323" s="35"/>
    </row>
    <row r="324" spans="1:24" x14ac:dyDescent="0.2">
      <c r="D324" s="35"/>
      <c r="E324" s="35"/>
      <c r="F324" s="34"/>
      <c r="G324" s="35"/>
      <c r="H324" s="35"/>
      <c r="I324" s="35"/>
      <c r="J324" s="35"/>
      <c r="K324" s="35"/>
      <c r="L324" s="35"/>
      <c r="M324" s="35"/>
      <c r="N324" s="53"/>
      <c r="O324" s="53"/>
      <c r="P324" s="52"/>
      <c r="Q324" s="54"/>
      <c r="R324" s="52"/>
      <c r="S324" s="52"/>
      <c r="T324" s="52"/>
      <c r="U324" s="52"/>
      <c r="V324" s="35"/>
      <c r="W324" s="35"/>
    </row>
    <row r="325" spans="1:24" ht="14.25" customHeight="1" x14ac:dyDescent="0.2">
      <c r="D325" s="35"/>
      <c r="E325" s="35"/>
      <c r="F325" s="34"/>
      <c r="G325" s="35"/>
      <c r="H325" s="35"/>
      <c r="I325" s="35"/>
      <c r="J325" s="35"/>
      <c r="K325" s="35"/>
      <c r="L325" s="35"/>
      <c r="M325" s="35"/>
      <c r="N325" s="55"/>
      <c r="O325" s="55"/>
      <c r="P325" s="52"/>
      <c r="Q325" s="54"/>
      <c r="R325" s="52"/>
      <c r="S325" s="52"/>
      <c r="T325" s="52"/>
      <c r="U325" s="52"/>
      <c r="V325" s="35"/>
      <c r="W325" s="35"/>
    </row>
    <row r="326" spans="1:24" x14ac:dyDescent="0.2">
      <c r="D326" s="35"/>
      <c r="E326" s="35"/>
      <c r="F326" s="34"/>
      <c r="G326" s="35"/>
      <c r="H326" s="35"/>
      <c r="I326" s="35"/>
      <c r="J326" s="35"/>
      <c r="K326" s="35"/>
      <c r="L326" s="35"/>
      <c r="M326" s="35"/>
      <c r="N326" s="53"/>
      <c r="O326" s="53"/>
      <c r="P326" s="52"/>
      <c r="Q326" s="54"/>
      <c r="R326" s="52"/>
      <c r="S326" s="52"/>
      <c r="T326" s="52"/>
      <c r="U326" s="52"/>
      <c r="V326" s="35"/>
      <c r="W326" s="35"/>
    </row>
    <row r="327" spans="1:24" x14ac:dyDescent="0.2">
      <c r="D327" s="35"/>
      <c r="E327" s="35"/>
      <c r="F327" s="34"/>
      <c r="G327" s="35"/>
      <c r="H327" s="35"/>
      <c r="I327" s="35"/>
      <c r="J327" s="35"/>
      <c r="K327" s="35"/>
      <c r="L327" s="35"/>
      <c r="M327" s="35"/>
      <c r="N327" s="56"/>
      <c r="O327" s="56"/>
      <c r="P327" s="52"/>
      <c r="Q327" s="54"/>
      <c r="R327" s="52"/>
      <c r="S327" s="52"/>
      <c r="T327" s="52"/>
      <c r="U327" s="52"/>
      <c r="V327" s="35"/>
      <c r="W327" s="35"/>
    </row>
    <row r="328" spans="1:24" x14ac:dyDescent="0.2">
      <c r="A328"/>
      <c r="B328"/>
      <c r="C328" s="85"/>
      <c r="D328" s="35"/>
      <c r="E328" s="35"/>
      <c r="F328" s="34"/>
      <c r="G328" s="45"/>
      <c r="H328" s="45"/>
      <c r="I328" s="45"/>
      <c r="J328" s="45"/>
      <c r="K328" s="45"/>
      <c r="L328" s="45"/>
      <c r="M328" s="45"/>
      <c r="N328" s="58"/>
      <c r="O328" s="58"/>
      <c r="P328" s="59"/>
      <c r="Q328" s="60"/>
      <c r="R328" s="59"/>
      <c r="S328" s="61"/>
      <c r="T328" s="61"/>
      <c r="U328" s="61"/>
      <c r="V328" s="35"/>
      <c r="W328" s="35"/>
      <c r="X328"/>
    </row>
    <row r="329" spans="1:24" x14ac:dyDescent="0.2">
      <c r="A329"/>
      <c r="B329"/>
      <c r="C329" s="85"/>
      <c r="D329" s="35"/>
      <c r="E329" s="35"/>
      <c r="F329" s="34"/>
      <c r="G329" s="45"/>
      <c r="H329" s="45"/>
      <c r="I329" s="45"/>
      <c r="J329" s="45"/>
      <c r="K329" s="45"/>
      <c r="L329" s="45"/>
      <c r="M329" s="45"/>
      <c r="N329" s="62"/>
      <c r="O329" s="62"/>
      <c r="P329" s="63"/>
      <c r="Q329" s="64"/>
      <c r="R329" s="63"/>
      <c r="S329" s="63"/>
      <c r="T329" s="63"/>
      <c r="U329" s="63"/>
      <c r="V329" s="35"/>
      <c r="W329" s="35"/>
      <c r="X329"/>
    </row>
  </sheetData>
  <sortState ref="B5:X308">
    <sortCondition ref="E5:E308"/>
  </sortState>
  <mergeCells count="11">
    <mergeCell ref="L315:N315"/>
    <mergeCell ref="V2:X2"/>
    <mergeCell ref="T3:U3"/>
    <mergeCell ref="O311:P311"/>
    <mergeCell ref="G310:M310"/>
    <mergeCell ref="G312:M312"/>
    <mergeCell ref="K2:U2"/>
    <mergeCell ref="L314:N314"/>
    <mergeCell ref="U313:V313"/>
    <mergeCell ref="O310:P310"/>
    <mergeCell ref="O312:P312"/>
  </mergeCells>
  <phoneticPr fontId="9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ŽENY</vt:lpstr>
      <vt:lpstr>MUŽI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JV</cp:lastModifiedBy>
  <cp:lastPrinted>2023-10-31T14:15:37Z</cp:lastPrinted>
  <dcterms:created xsi:type="dcterms:W3CDTF">2012-11-20T12:06:13Z</dcterms:created>
  <dcterms:modified xsi:type="dcterms:W3CDTF">2023-11-21T18:38:17Z</dcterms:modified>
</cp:coreProperties>
</file>